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JenniferMeekin\Downloads\"/>
    </mc:Choice>
  </mc:AlternateContent>
  <xr:revisionPtr revIDLastSave="0" documentId="8_{309EC8F1-8E97-4B78-9549-CCC4CB5BCB78}" xr6:coauthVersionLast="47" xr6:coauthVersionMax="47" xr10:uidLastSave="{00000000-0000-0000-0000-000000000000}"/>
  <bookViews>
    <workbookView xWindow="28680" yWindow="-120" windowWidth="51840" windowHeight="21120" firstSheet="1" activeTab="1" xr2:uid="{00000000-000D-0000-FFFF-FFFF00000000}"/>
  </bookViews>
  <sheets>
    <sheet name="__FDSCACHE__" sheetId="18" state="veryHidden" r:id="rId1"/>
    <sheet name="Explanatory Notes" sheetId="9" r:id="rId2"/>
    <sheet name="PHD Member Direct" sheetId="6" r:id="rId3"/>
    <sheet name="Listed Equity" sheetId="7" r:id="rId4"/>
    <sheet name="Multiple Asset Class" sheetId="8" r:id="rId5"/>
  </sheets>
  <definedNames>
    <definedName name="_xlnm._FilterDatabase" localSheetId="3" hidden="1">'Listed Equity'!$A$8:$F$1070</definedName>
    <definedName name="_Toc86412465" localSheetId="2">'PHD Member Direct'!$A$1</definedName>
    <definedName name="f_Check_Lines_below" localSheetId="2">'PHD Member Direct'!#REF!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0" i="6" l="1"/>
  <c r="F261" i="6"/>
  <c r="F262" i="6"/>
  <c r="F263" i="6"/>
  <c r="F264" i="6"/>
  <c r="F265" i="6"/>
  <c r="F266" i="6"/>
  <c r="F267" i="6"/>
  <c r="F268" i="6"/>
  <c r="F269" i="6"/>
  <c r="F270" i="6"/>
  <c r="F271" i="6"/>
  <c r="F272" i="6"/>
  <c r="F273" i="6"/>
  <c r="F274" i="6"/>
  <c r="F275" i="6"/>
  <c r="F276" i="6"/>
  <c r="F259" i="6"/>
  <c r="F234" i="6"/>
  <c r="F235" i="6"/>
  <c r="F236" i="6"/>
  <c r="F237" i="6"/>
  <c r="F238" i="6"/>
  <c r="F239" i="6"/>
  <c r="F240" i="6"/>
  <c r="F241" i="6"/>
  <c r="F242" i="6"/>
  <c r="F243" i="6"/>
  <c r="F244" i="6"/>
  <c r="F245" i="6"/>
  <c r="F246" i="6"/>
  <c r="F233" i="6"/>
  <c r="F229" i="6"/>
  <c r="F228" i="6"/>
  <c r="F227" i="6"/>
  <c r="F226" i="6"/>
  <c r="F225" i="6"/>
  <c r="F224" i="6"/>
  <c r="F223" i="6"/>
  <c r="F222" i="6"/>
  <c r="F221" i="6"/>
  <c r="F220" i="6"/>
  <c r="F219" i="6"/>
  <c r="F218" i="6"/>
  <c r="F217" i="6"/>
  <c r="F216" i="6"/>
  <c r="F215" i="6"/>
  <c r="F214" i="6"/>
  <c r="F194" i="6"/>
  <c r="F180" i="6"/>
  <c r="F181" i="6"/>
  <c r="F182" i="6"/>
  <c r="F183" i="6"/>
  <c r="F184" i="6"/>
  <c r="F185" i="6"/>
  <c r="F186" i="6"/>
  <c r="F187" i="6"/>
  <c r="F188" i="6"/>
  <c r="F189" i="6"/>
  <c r="F190" i="6"/>
  <c r="F179"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30" i="6"/>
  <c r="F22" i="6"/>
  <c r="F21" i="6"/>
  <c r="F20" i="6"/>
  <c r="F19" i="6"/>
  <c r="F18" i="6"/>
  <c r="F17" i="6"/>
  <c r="F16" i="6"/>
  <c r="F15" i="6"/>
  <c r="F14" i="6"/>
  <c r="F13" i="6"/>
  <c r="F12" i="6"/>
  <c r="F11" i="6"/>
  <c r="F10" i="6"/>
  <c r="F1069" i="7"/>
  <c r="F1068" i="7"/>
  <c r="F1067" i="7"/>
  <c r="F1066" i="7"/>
  <c r="F1065" i="7"/>
  <c r="F1064" i="7"/>
  <c r="F1063" i="7"/>
  <c r="F1062" i="7"/>
  <c r="F1061" i="7"/>
  <c r="F1060" i="7"/>
  <c r="F1059" i="7"/>
  <c r="F1058" i="7"/>
  <c r="F1057" i="7"/>
  <c r="F1056" i="7"/>
  <c r="F1055" i="7"/>
  <c r="F1054" i="7"/>
  <c r="F1053" i="7"/>
  <c r="F1052" i="7"/>
  <c r="F1051" i="7"/>
  <c r="F1050" i="7"/>
  <c r="F1049" i="7"/>
  <c r="F1048" i="7"/>
  <c r="F1047" i="7"/>
  <c r="F1046" i="7"/>
  <c r="F1045" i="7"/>
  <c r="F1044" i="7"/>
  <c r="F1043" i="7"/>
  <c r="F1042" i="7"/>
  <c r="F1041" i="7"/>
  <c r="F1040" i="7"/>
  <c r="F1039" i="7"/>
  <c r="F1038" i="7"/>
  <c r="F1037" i="7"/>
  <c r="F1036" i="7"/>
  <c r="F1035" i="7"/>
  <c r="F1034" i="7"/>
  <c r="F1033" i="7"/>
  <c r="F1032" i="7"/>
  <c r="F1031" i="7"/>
  <c r="F1030" i="7"/>
  <c r="F1029" i="7"/>
  <c r="F1028" i="7"/>
  <c r="F1027" i="7"/>
  <c r="F1026" i="7"/>
  <c r="F1025" i="7"/>
  <c r="F1024" i="7"/>
  <c r="F1023" i="7"/>
  <c r="F1022" i="7"/>
  <c r="F1021" i="7"/>
  <c r="F1020" i="7"/>
  <c r="F1019" i="7"/>
  <c r="F1018" i="7"/>
  <c r="F1017" i="7"/>
  <c r="F1016" i="7"/>
  <c r="F1015" i="7"/>
  <c r="F1014" i="7"/>
  <c r="F1013" i="7"/>
  <c r="F1012" i="7"/>
  <c r="F1011" i="7"/>
  <c r="F1010" i="7"/>
  <c r="F1009" i="7"/>
  <c r="F1008" i="7"/>
  <c r="F1007" i="7"/>
  <c r="F1006" i="7"/>
  <c r="F1005" i="7"/>
  <c r="F1004" i="7"/>
  <c r="F1003" i="7"/>
  <c r="F1002" i="7"/>
  <c r="F1001" i="7"/>
  <c r="F1000" i="7"/>
  <c r="F999" i="7"/>
  <c r="F998" i="7"/>
  <c r="F997" i="7"/>
  <c r="F996" i="7"/>
  <c r="F995" i="7"/>
  <c r="F994" i="7"/>
  <c r="F993" i="7"/>
  <c r="F992" i="7"/>
  <c r="F991" i="7"/>
  <c r="F990" i="7"/>
  <c r="F989" i="7"/>
  <c r="F988" i="7"/>
  <c r="F987" i="7"/>
  <c r="F986" i="7"/>
  <c r="F985" i="7"/>
  <c r="F984" i="7"/>
  <c r="F983" i="7"/>
  <c r="F982" i="7"/>
  <c r="F981" i="7"/>
  <c r="F980" i="7"/>
  <c r="F979" i="7"/>
  <c r="F978" i="7"/>
  <c r="F977" i="7"/>
  <c r="F976" i="7"/>
  <c r="F975" i="7"/>
  <c r="F974" i="7"/>
  <c r="F973" i="7"/>
  <c r="F972" i="7"/>
  <c r="F971" i="7"/>
  <c r="F970" i="7"/>
  <c r="F969" i="7"/>
  <c r="F968" i="7"/>
  <c r="F967" i="7"/>
  <c r="F966" i="7"/>
  <c r="F965" i="7"/>
  <c r="F964" i="7"/>
  <c r="F963" i="7"/>
  <c r="F962" i="7"/>
  <c r="F961" i="7"/>
  <c r="F960" i="7"/>
  <c r="F959" i="7"/>
  <c r="F958" i="7"/>
  <c r="F957" i="7"/>
  <c r="F956" i="7"/>
  <c r="F955" i="7"/>
  <c r="F954" i="7"/>
  <c r="F953" i="7"/>
  <c r="F952" i="7"/>
  <c r="F951" i="7"/>
  <c r="F950" i="7"/>
  <c r="F949" i="7"/>
  <c r="F948" i="7"/>
  <c r="F947" i="7"/>
  <c r="F946" i="7"/>
  <c r="F945" i="7"/>
  <c r="F944" i="7"/>
  <c r="F943" i="7"/>
  <c r="F942" i="7"/>
  <c r="F941" i="7"/>
  <c r="F940" i="7"/>
  <c r="F939" i="7"/>
  <c r="F938" i="7"/>
  <c r="F937" i="7"/>
  <c r="F936" i="7"/>
  <c r="F935" i="7"/>
  <c r="F934" i="7"/>
  <c r="F933" i="7"/>
  <c r="F932" i="7"/>
  <c r="F931" i="7"/>
  <c r="F930" i="7"/>
  <c r="F929" i="7"/>
  <c r="F928" i="7"/>
  <c r="F927" i="7"/>
  <c r="F926" i="7"/>
  <c r="F925" i="7"/>
  <c r="F924" i="7"/>
  <c r="F923" i="7"/>
  <c r="F922" i="7"/>
  <c r="F921" i="7"/>
  <c r="F920" i="7"/>
  <c r="F919" i="7"/>
  <c r="F918" i="7"/>
  <c r="F917" i="7"/>
  <c r="F916" i="7"/>
  <c r="F915" i="7"/>
  <c r="F914" i="7"/>
  <c r="F913" i="7"/>
  <c r="F912" i="7"/>
  <c r="F911" i="7"/>
  <c r="F910" i="7"/>
  <c r="F909" i="7"/>
  <c r="F908" i="7"/>
  <c r="F907" i="7"/>
  <c r="F906" i="7"/>
  <c r="F905" i="7"/>
  <c r="F904" i="7"/>
  <c r="F903" i="7"/>
  <c r="F902" i="7"/>
  <c r="F901" i="7"/>
  <c r="F900" i="7"/>
  <c r="F899" i="7"/>
  <c r="F898" i="7"/>
  <c r="F897" i="7"/>
  <c r="F896" i="7"/>
  <c r="F895" i="7"/>
  <c r="F894" i="7"/>
  <c r="F893" i="7"/>
  <c r="F892" i="7"/>
  <c r="F891" i="7"/>
  <c r="F890" i="7"/>
  <c r="F889" i="7"/>
  <c r="F888" i="7"/>
  <c r="F887" i="7"/>
  <c r="F886" i="7"/>
  <c r="F885" i="7"/>
  <c r="F884" i="7"/>
  <c r="F883" i="7"/>
  <c r="F882" i="7"/>
  <c r="F881" i="7"/>
  <c r="F880" i="7"/>
  <c r="F879" i="7"/>
  <c r="F878" i="7"/>
  <c r="F877" i="7"/>
  <c r="F876" i="7"/>
  <c r="F875" i="7"/>
  <c r="F874" i="7"/>
  <c r="F873" i="7"/>
  <c r="F872" i="7"/>
  <c r="F871" i="7"/>
  <c r="F870" i="7"/>
  <c r="F869" i="7"/>
  <c r="F868" i="7"/>
  <c r="F867" i="7"/>
  <c r="F866" i="7"/>
  <c r="F865" i="7"/>
  <c r="F864" i="7"/>
  <c r="F863" i="7"/>
  <c r="F862" i="7"/>
  <c r="F861" i="7"/>
  <c r="F860" i="7"/>
  <c r="F859" i="7"/>
  <c r="F858" i="7"/>
  <c r="F857" i="7"/>
  <c r="F856" i="7"/>
  <c r="F855" i="7"/>
  <c r="F854" i="7"/>
  <c r="F853" i="7"/>
  <c r="F852" i="7"/>
  <c r="F851" i="7"/>
  <c r="F850" i="7"/>
  <c r="F849" i="7"/>
  <c r="F848" i="7"/>
  <c r="F847" i="7"/>
  <c r="F846" i="7"/>
  <c r="F845" i="7"/>
  <c r="F844" i="7"/>
  <c r="F843" i="7"/>
  <c r="F842" i="7"/>
  <c r="F841" i="7"/>
  <c r="F840" i="7"/>
  <c r="F839" i="7"/>
  <c r="F838" i="7"/>
  <c r="F837" i="7"/>
  <c r="F836" i="7"/>
  <c r="F835" i="7"/>
  <c r="F834" i="7"/>
  <c r="F833" i="7"/>
  <c r="F832" i="7"/>
  <c r="F831" i="7"/>
  <c r="F830" i="7"/>
  <c r="F829" i="7"/>
  <c r="F828" i="7"/>
  <c r="F827" i="7"/>
  <c r="F826" i="7"/>
  <c r="F825" i="7"/>
  <c r="F824" i="7"/>
  <c r="F823" i="7"/>
  <c r="F822" i="7"/>
  <c r="F821" i="7"/>
  <c r="F820" i="7"/>
  <c r="F819" i="7"/>
  <c r="F818" i="7"/>
  <c r="F817" i="7"/>
  <c r="F816" i="7"/>
  <c r="F815" i="7"/>
  <c r="F814" i="7"/>
  <c r="F813" i="7"/>
  <c r="F812" i="7"/>
  <c r="F811" i="7"/>
  <c r="F810" i="7"/>
  <c r="F809" i="7"/>
  <c r="F808" i="7"/>
  <c r="F807" i="7"/>
  <c r="F806" i="7"/>
  <c r="F805" i="7"/>
  <c r="F804" i="7"/>
  <c r="F803" i="7"/>
  <c r="F802" i="7"/>
  <c r="F801" i="7"/>
  <c r="F800" i="7"/>
  <c r="F799" i="7"/>
  <c r="F798" i="7"/>
  <c r="F797" i="7"/>
  <c r="F796" i="7"/>
  <c r="F795" i="7"/>
  <c r="F794" i="7"/>
  <c r="F793" i="7"/>
  <c r="F792" i="7"/>
  <c r="F791" i="7"/>
  <c r="F790" i="7"/>
  <c r="F789" i="7"/>
  <c r="F788" i="7"/>
  <c r="F787" i="7"/>
  <c r="F786" i="7"/>
  <c r="F785" i="7"/>
  <c r="F784" i="7"/>
  <c r="F783" i="7"/>
  <c r="F782" i="7"/>
  <c r="F781" i="7"/>
  <c r="F780" i="7"/>
  <c r="F779" i="7"/>
  <c r="F778" i="7"/>
  <c r="F777" i="7"/>
  <c r="F776" i="7"/>
  <c r="F775" i="7"/>
  <c r="F774" i="7"/>
  <c r="F773" i="7"/>
  <c r="F772" i="7"/>
  <c r="F771" i="7"/>
  <c r="F770" i="7"/>
  <c r="F769" i="7"/>
  <c r="F768" i="7"/>
  <c r="F767" i="7"/>
  <c r="F766" i="7"/>
  <c r="F765" i="7"/>
  <c r="F764" i="7"/>
  <c r="F763" i="7"/>
  <c r="F762" i="7"/>
  <c r="F761" i="7"/>
  <c r="F760" i="7"/>
  <c r="F759" i="7"/>
  <c r="F758" i="7"/>
  <c r="F757" i="7"/>
  <c r="F756" i="7"/>
  <c r="F755" i="7"/>
  <c r="F754" i="7"/>
  <c r="F753" i="7"/>
  <c r="F752" i="7"/>
  <c r="F751" i="7"/>
  <c r="F750" i="7"/>
  <c r="F749" i="7"/>
  <c r="F748" i="7"/>
  <c r="F747" i="7"/>
  <c r="F746" i="7"/>
  <c r="F745" i="7"/>
  <c r="F744" i="7"/>
  <c r="F743" i="7"/>
  <c r="F742" i="7"/>
  <c r="F741" i="7"/>
  <c r="F740" i="7"/>
  <c r="F739" i="7"/>
  <c r="F738" i="7"/>
  <c r="F737" i="7"/>
  <c r="F736" i="7"/>
  <c r="F735" i="7"/>
  <c r="F734" i="7"/>
  <c r="F733" i="7"/>
  <c r="F732" i="7"/>
  <c r="F731" i="7"/>
  <c r="F730" i="7"/>
  <c r="F729" i="7"/>
  <c r="F728" i="7"/>
  <c r="F727" i="7"/>
  <c r="F726" i="7"/>
  <c r="F725" i="7"/>
  <c r="F724" i="7"/>
  <c r="F723" i="7"/>
  <c r="F722" i="7"/>
  <c r="F721" i="7"/>
  <c r="F720" i="7"/>
  <c r="F719" i="7"/>
  <c r="F718" i="7"/>
  <c r="F717" i="7"/>
  <c r="F716" i="7"/>
  <c r="F715" i="7"/>
  <c r="F714" i="7"/>
  <c r="F713" i="7"/>
  <c r="F712" i="7"/>
  <c r="F711" i="7"/>
  <c r="F710" i="7"/>
  <c r="F709" i="7"/>
  <c r="F708" i="7"/>
  <c r="F707" i="7"/>
  <c r="F706" i="7"/>
  <c r="F705" i="7"/>
  <c r="F704" i="7"/>
  <c r="F703" i="7"/>
  <c r="F702" i="7"/>
  <c r="F701" i="7"/>
  <c r="F700" i="7"/>
  <c r="F699" i="7"/>
  <c r="F698" i="7"/>
  <c r="F697" i="7"/>
  <c r="F696" i="7"/>
  <c r="F695" i="7"/>
  <c r="F694" i="7"/>
  <c r="F693" i="7"/>
  <c r="F692" i="7"/>
  <c r="F691" i="7"/>
  <c r="F690" i="7"/>
  <c r="F689" i="7"/>
  <c r="F688" i="7"/>
  <c r="F687" i="7"/>
  <c r="F686" i="7"/>
  <c r="F685" i="7"/>
  <c r="F684" i="7"/>
  <c r="F683" i="7"/>
  <c r="F682" i="7"/>
  <c r="F681" i="7"/>
  <c r="F680" i="7"/>
  <c r="F679" i="7"/>
  <c r="F678" i="7"/>
  <c r="F677" i="7"/>
  <c r="F676" i="7"/>
  <c r="F675" i="7"/>
  <c r="F674" i="7"/>
  <c r="F673" i="7"/>
  <c r="F672" i="7"/>
  <c r="F671" i="7"/>
  <c r="F670" i="7"/>
  <c r="F669" i="7"/>
  <c r="F668" i="7"/>
  <c r="F667" i="7"/>
  <c r="F666" i="7"/>
  <c r="F665" i="7"/>
  <c r="F664" i="7"/>
  <c r="F663" i="7"/>
  <c r="F662" i="7"/>
  <c r="F661" i="7"/>
  <c r="F660" i="7"/>
  <c r="F659" i="7"/>
  <c r="F658" i="7"/>
  <c r="F657" i="7"/>
  <c r="F656" i="7"/>
  <c r="F655" i="7"/>
  <c r="F654" i="7"/>
  <c r="F653" i="7"/>
  <c r="F652" i="7"/>
  <c r="F651" i="7"/>
  <c r="F650" i="7"/>
  <c r="F649" i="7"/>
  <c r="F648" i="7"/>
  <c r="F647" i="7"/>
  <c r="F646" i="7"/>
  <c r="F645" i="7"/>
  <c r="F644" i="7"/>
  <c r="F643" i="7"/>
  <c r="F642" i="7"/>
  <c r="F641" i="7"/>
  <c r="F640" i="7"/>
  <c r="F639" i="7"/>
  <c r="F638" i="7"/>
  <c r="F637" i="7"/>
  <c r="F636" i="7"/>
  <c r="F635" i="7"/>
  <c r="F634" i="7"/>
  <c r="F633" i="7"/>
  <c r="F632" i="7"/>
  <c r="F631" i="7"/>
  <c r="F630" i="7"/>
  <c r="F629" i="7"/>
  <c r="F628" i="7"/>
  <c r="F627" i="7"/>
  <c r="F626" i="7"/>
  <c r="F625" i="7"/>
  <c r="F624" i="7"/>
  <c r="F623" i="7"/>
  <c r="F622" i="7"/>
  <c r="F621" i="7"/>
  <c r="F620" i="7"/>
  <c r="F619" i="7"/>
  <c r="F618" i="7"/>
  <c r="F617" i="7"/>
  <c r="F616" i="7"/>
  <c r="F615" i="7"/>
  <c r="F614" i="7"/>
  <c r="F613" i="7"/>
  <c r="F612" i="7"/>
  <c r="F611" i="7"/>
  <c r="F610" i="7"/>
  <c r="F609" i="7"/>
  <c r="F608" i="7"/>
  <c r="F607" i="7"/>
  <c r="F606" i="7"/>
  <c r="F605" i="7"/>
  <c r="F604" i="7"/>
  <c r="F603" i="7"/>
  <c r="F602" i="7"/>
  <c r="F601" i="7"/>
  <c r="F600" i="7"/>
  <c r="F599" i="7"/>
  <c r="F598" i="7"/>
  <c r="F597" i="7"/>
  <c r="F596" i="7"/>
  <c r="F595" i="7"/>
  <c r="F594" i="7"/>
  <c r="F593" i="7"/>
  <c r="F592" i="7"/>
  <c r="F591" i="7"/>
  <c r="F590" i="7"/>
  <c r="F589" i="7"/>
  <c r="F588" i="7"/>
  <c r="F587" i="7"/>
  <c r="F586" i="7"/>
  <c r="F585" i="7"/>
  <c r="F584" i="7"/>
  <c r="F583" i="7"/>
  <c r="F582" i="7"/>
  <c r="F581" i="7"/>
  <c r="F580" i="7"/>
  <c r="F579" i="7"/>
  <c r="F578" i="7"/>
  <c r="F577" i="7"/>
  <c r="F576" i="7"/>
  <c r="F575" i="7"/>
  <c r="F574" i="7"/>
  <c r="F573" i="7"/>
  <c r="F572" i="7"/>
  <c r="F571" i="7"/>
  <c r="F570" i="7"/>
  <c r="F569" i="7"/>
  <c r="F568" i="7"/>
  <c r="F567" i="7"/>
  <c r="F566" i="7"/>
  <c r="F565" i="7"/>
  <c r="F564" i="7"/>
  <c r="F563" i="7"/>
  <c r="F562" i="7"/>
  <c r="F561"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4" i="7"/>
  <c r="F533" i="7"/>
  <c r="F532" i="7"/>
  <c r="F531" i="7"/>
  <c r="F530" i="7"/>
  <c r="F529" i="7"/>
  <c r="F528" i="7"/>
  <c r="F527" i="7"/>
  <c r="F526" i="7"/>
  <c r="F525" i="7"/>
  <c r="F524" i="7"/>
  <c r="F523" i="7"/>
  <c r="F522" i="7"/>
  <c r="F521" i="7"/>
  <c r="F520" i="7"/>
  <c r="F519" i="7"/>
  <c r="F518" i="7"/>
  <c r="F517" i="7"/>
  <c r="F516" i="7"/>
  <c r="F515" i="7"/>
  <c r="F514" i="7"/>
  <c r="F513" i="7"/>
  <c r="F512" i="7"/>
  <c r="F511" i="7"/>
  <c r="F510" i="7"/>
  <c r="F509" i="7"/>
  <c r="F508" i="7"/>
  <c r="F507" i="7"/>
  <c r="F506" i="7"/>
  <c r="F505" i="7"/>
  <c r="F504" i="7"/>
  <c r="F503" i="7"/>
  <c r="F502" i="7"/>
  <c r="F501" i="7"/>
  <c r="F500" i="7"/>
  <c r="F499"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F446" i="7"/>
  <c r="F445" i="7"/>
  <c r="F444" i="7"/>
  <c r="F443" i="7"/>
  <c r="F442" i="7"/>
  <c r="F441" i="7"/>
  <c r="F440" i="7"/>
  <c r="F439" i="7"/>
  <c r="F438" i="7"/>
  <c r="F437" i="7"/>
  <c r="F436" i="7"/>
  <c r="F435" i="7"/>
  <c r="F434" i="7"/>
  <c r="F433" i="7"/>
  <c r="F432" i="7"/>
  <c r="F431" i="7"/>
  <c r="F430" i="7"/>
  <c r="F429" i="7"/>
  <c r="F428" i="7"/>
  <c r="F427" i="7"/>
  <c r="F426" i="7"/>
  <c r="F425" i="7"/>
  <c r="F424" i="7"/>
  <c r="F423" i="7"/>
  <c r="F422" i="7"/>
  <c r="F421" i="7"/>
  <c r="F420" i="7"/>
  <c r="F419" i="7"/>
  <c r="F418" i="7"/>
  <c r="F417" i="7"/>
  <c r="F416" i="7"/>
  <c r="F415" i="7"/>
  <c r="F414" i="7"/>
  <c r="F413" i="7"/>
  <c r="F412" i="7"/>
  <c r="F411" i="7"/>
  <c r="F410" i="7"/>
  <c r="F409" i="7"/>
  <c r="F408" i="7"/>
  <c r="F407" i="7"/>
  <c r="F406" i="7"/>
  <c r="F405" i="7"/>
  <c r="F404" i="7"/>
  <c r="F403" i="7"/>
  <c r="F402" i="7"/>
  <c r="F401" i="7"/>
  <c r="F400" i="7"/>
  <c r="F399" i="7"/>
  <c r="F398" i="7"/>
  <c r="F397" i="7"/>
  <c r="F396" i="7"/>
  <c r="F395" i="7"/>
  <c r="F394" i="7"/>
  <c r="F393" i="7"/>
  <c r="F392" i="7"/>
  <c r="F391" i="7"/>
  <c r="F390" i="7"/>
  <c r="F389" i="7"/>
  <c r="F388" i="7"/>
  <c r="F387" i="7"/>
  <c r="F386" i="7"/>
  <c r="F385" i="7"/>
  <c r="F384" i="7"/>
  <c r="F383" i="7"/>
  <c r="F382" i="7"/>
  <c r="F381" i="7"/>
  <c r="F380" i="7"/>
  <c r="F379" i="7"/>
  <c r="F378" i="7"/>
  <c r="F377" i="7"/>
  <c r="F376" i="7"/>
  <c r="F375" i="7"/>
  <c r="F374" i="7"/>
  <c r="F373" i="7"/>
  <c r="F372"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F343" i="7"/>
  <c r="F342" i="7"/>
  <c r="F341"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8" i="7"/>
  <c r="F247" i="7"/>
  <c r="F246" i="7"/>
  <c r="F245" i="7"/>
  <c r="F244" i="7"/>
  <c r="F243" i="7"/>
  <c r="F242" i="7"/>
  <c r="F241" i="7"/>
  <c r="F240" i="7"/>
  <c r="F239" i="7"/>
  <c r="F238" i="7"/>
  <c r="F237" i="7"/>
  <c r="F236" i="7"/>
  <c r="F235" i="7"/>
  <c r="F234" i="7"/>
  <c r="F233" i="7"/>
  <c r="F232" i="7"/>
  <c r="F231" i="7"/>
  <c r="F230"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G89" i="8"/>
  <c r="G87" i="8"/>
  <c r="G85" i="8"/>
  <c r="G83" i="8"/>
  <c r="G100" i="8"/>
  <c r="G98" i="8"/>
  <c r="G96" i="8"/>
  <c r="G94" i="8"/>
  <c r="G111" i="8"/>
  <c r="G109" i="8"/>
  <c r="G107" i="8"/>
  <c r="G105" i="8"/>
  <c r="G166" i="8"/>
  <c r="G164" i="8"/>
  <c r="G162" i="8"/>
  <c r="G160" i="8"/>
  <c r="G177" i="8"/>
  <c r="G175" i="8"/>
  <c r="G173" i="8"/>
  <c r="G171" i="8"/>
  <c r="G155" i="8"/>
  <c r="G153" i="8"/>
  <c r="G151" i="8"/>
  <c r="G149" i="8"/>
  <c r="H138" i="8"/>
  <c r="G138" i="8" s="1"/>
  <c r="H140" i="8"/>
  <c r="G140" i="8" s="1"/>
  <c r="H144" i="8"/>
  <c r="G144" i="8" s="1"/>
  <c r="H142" i="8"/>
  <c r="G142" i="8" s="1"/>
  <c r="G133" i="8"/>
  <c r="G131" i="8"/>
  <c r="G129" i="8"/>
  <c r="G127" i="8"/>
  <c r="G122" i="8"/>
  <c r="G120" i="8"/>
  <c r="G118" i="8"/>
  <c r="G116" i="8"/>
  <c r="G78" i="8"/>
  <c r="G76" i="8"/>
  <c r="G74" i="8"/>
  <c r="G68" i="8"/>
  <c r="G66" i="8"/>
  <c r="G64" i="8"/>
  <c r="G62" i="8"/>
  <c r="G57" i="8"/>
  <c r="G55" i="8"/>
  <c r="G53" i="8"/>
  <c r="G51" i="8"/>
  <c r="G46" i="8"/>
  <c r="G44" i="8"/>
  <c r="G42" i="8"/>
  <c r="G40" i="8"/>
  <c r="G35" i="8"/>
  <c r="G33" i="8"/>
  <c r="G31" i="8"/>
  <c r="G29" i="8"/>
  <c r="G24" i="8"/>
  <c r="G22" i="8"/>
  <c r="G20" i="8"/>
  <c r="G18" i="8"/>
  <c r="G13" i="8"/>
  <c r="G11" i="8"/>
  <c r="G9" i="8"/>
  <c r="G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 Fong</author>
  </authors>
  <commentList>
    <comment ref="A1" authorId="0" shapeId="0" xr:uid="{2779DC75-6A8D-4878-9A2C-4B7559196834}">
      <text>
        <r>
          <rPr>
            <b/>
            <sz val="9"/>
            <color indexed="81"/>
            <rFont val="Tahoma"/>
            <family val="2"/>
          </rPr>
          <t>&lt;?xml version="1.0" encoding="utf-8"?&gt;&lt;Schema xmlns:xsd="http://www.w3.org/2001/XMLSchema" xmlns:xsi="http://www.w3.org/2001/XMLSchema-instance" Version="2" Timestamp="1662511552"&gt;&lt;FQL&gt;&lt;Q&gt;^FG_COMPANY_NAME&lt;/Q&gt;&lt;R&gt;0&lt;/R&gt;&lt;C&gt;0&lt;/C&gt;&lt;/FQL&gt;&lt;FQL&gt;&lt;Q&gt;BMW-GR^FG_COMPANY_NAME&lt;/Q&gt;&lt;R&gt;0&lt;/R&gt;&lt;C&gt;0&lt;/C&gt;&lt;/FQL&gt;&lt;FQL&gt;&lt;Q&gt;BMW-FSX^FG_COMPANY_NAME&lt;/Q&gt;&lt;R&gt;0&lt;/R&gt;&lt;C&gt;0&lt;/C&gt;&lt;/FQL&gt;&lt;/Schema&gt;</t>
        </r>
      </text>
    </comment>
  </commentList>
</comments>
</file>

<file path=xl/sharedStrings.xml><?xml version="1.0" encoding="utf-8"?>
<sst xmlns="http://schemas.openxmlformats.org/spreadsheetml/2006/main" count="3987" uniqueCount="2470">
  <si>
    <t>This sheet contains FactSet XML data for use with this workbook's =FDS codes.  Modifying the worksheet's contents may damage the workbook's =FDS functionality.</t>
  </si>
  <si>
    <t>Portfolio Holdings Disclosure (PHD)</t>
  </si>
  <si>
    <t xml:space="preserve">Portfolio Holdings Disclosure (PHD) is a new legislation that sets out the manner in which a superannuation funds must disclose its portfolio holdings of each investment option they offer. The purpose of the legislation is to provide greater transparency to members, advisers and other industry participants.​ </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</si>
  <si>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</si>
  <si>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</si>
  <si>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Schedule 8D—Tables for reporting portfolio holding information</t>
  </si>
  <si>
    <t>(regulations 7.9.07Z and 7.9.07ZA)</t>
  </si>
  <si>
    <t>1  Table 1—Assets</t>
  </si>
  <si>
    <r>
      <t xml:space="preserve">Portfolio Holdings Information for Investment Options: </t>
    </r>
    <r>
      <rPr>
        <b/>
        <sz val="10"/>
        <color rgb="FF0070C0"/>
        <rFont val="Times New Roman"/>
        <family val="1"/>
      </rPr>
      <t xml:space="preserve">Member Direct </t>
    </r>
  </si>
  <si>
    <t>Summary</t>
  </si>
  <si>
    <t>Cash</t>
  </si>
  <si>
    <t>Name of Institution</t>
  </si>
  <si>
    <t>Currency</t>
  </si>
  <si>
    <t>Value (AUD)</t>
  </si>
  <si>
    <t>Weighting (%)</t>
  </si>
  <si>
    <t>Australia and New Zealand Banking Group Limited</t>
  </si>
  <si>
    <t>AUD Cash</t>
  </si>
  <si>
    <t>National Australia Bank Limited</t>
  </si>
  <si>
    <t>USD Cash</t>
  </si>
  <si>
    <t>GBP Cash</t>
  </si>
  <si>
    <t>HKD Cash</t>
  </si>
  <si>
    <t>EUR Cash</t>
  </si>
  <si>
    <t>JPY Cash</t>
  </si>
  <si>
    <t>CHF Cash</t>
  </si>
  <si>
    <t>DKK Cash</t>
  </si>
  <si>
    <t>CAD Cash</t>
  </si>
  <si>
    <t>SGD Cash</t>
  </si>
  <si>
    <t>NOK Cash</t>
  </si>
  <si>
    <t>SEK Cash</t>
  </si>
  <si>
    <t>Total</t>
  </si>
  <si>
    <t>Fixed Income</t>
  </si>
  <si>
    <t>Held directly or by associated entities or by PSTs</t>
  </si>
  <si>
    <t>Internally managed</t>
  </si>
  <si>
    <t>Name of Issuer / Counterparty</t>
  </si>
  <si>
    <t>Commonwealth Bank of Australia</t>
  </si>
  <si>
    <t>Government of Australia</t>
  </si>
  <si>
    <t>Bank of Queensland Limited</t>
  </si>
  <si>
    <t>Westpac Banking Corporation</t>
  </si>
  <si>
    <t>Macquarie Group Limited</t>
  </si>
  <si>
    <t>Liberty Financial Pty Ltd</t>
  </si>
  <si>
    <t>Challenger Ltd</t>
  </si>
  <si>
    <t>RWH Finance Pty Limited</t>
  </si>
  <si>
    <t>QBE Insurance Group Limited</t>
  </si>
  <si>
    <t>Ramsay Health Care Ltd</t>
  </si>
  <si>
    <t>Bendigo &amp; Adelaide Bank Ltd.</t>
  </si>
  <si>
    <t>Constellation Software Inc.</t>
  </si>
  <si>
    <t>Investment in non‑associated entities;</t>
  </si>
  <si>
    <t>Externally managed</t>
  </si>
  <si>
    <t>Name of Fund Manager</t>
  </si>
  <si>
    <t>Vanguard Investments Australia Ltd</t>
  </si>
  <si>
    <t>BlackRock Investment Management (Australia) Limited</t>
  </si>
  <si>
    <t>Janus Henderson Investors (Australia) Institutional Funds Management Limited</t>
  </si>
  <si>
    <t>Betashares Capital Ltd</t>
  </si>
  <si>
    <t>Ardea Investment Management Pty Ltd</t>
  </si>
  <si>
    <t>La Trobe Financial Services Pty Limited</t>
  </si>
  <si>
    <t>PIMCO Australia Pty Limited</t>
  </si>
  <si>
    <t>Bentham Asset Management Pty Ltd</t>
  </si>
  <si>
    <t>Realm Investment Management Pty Ltd</t>
  </si>
  <si>
    <t>T. Rowe Price Australia Limited</t>
  </si>
  <si>
    <t>Perpetual Investment Management Limited</t>
  </si>
  <si>
    <t>Coolabah Capital Investments (Retail) Pty Limited</t>
  </si>
  <si>
    <t>Global X Management (AUS) Limited</t>
  </si>
  <si>
    <t>Kapstream Capital Pty Ltd</t>
  </si>
  <si>
    <t>Pendal Institutional Limited</t>
  </si>
  <si>
    <t>Macquarie Investment Management Global Limited</t>
  </si>
  <si>
    <t>Payden &amp; Rygel</t>
  </si>
  <si>
    <t>Colchester Global Investors (Singapore) Pte. Ltd.</t>
  </si>
  <si>
    <t>MA Investment Management Pty Ltd</t>
  </si>
  <si>
    <t>Daintree Capital Management Pty Ltd</t>
  </si>
  <si>
    <t>Alexander Funds Management Pty Ltd</t>
  </si>
  <si>
    <t>Artesian Corporate Bond Pty Ltd</t>
  </si>
  <si>
    <t>Metrics Credit Partners Pty Ltd</t>
  </si>
  <si>
    <t>UBS Asset Management (Australia) Ltd</t>
  </si>
  <si>
    <t>Torica Capital Pty Ltd</t>
  </si>
  <si>
    <t>JamiesonCooteBonds Pty Ltd</t>
  </si>
  <si>
    <t>MAPP Pty Ltd</t>
  </si>
  <si>
    <t>State Street Global Advisors, Australia Services Limited</t>
  </si>
  <si>
    <t>Affirmative Investment Management Partners Ltd</t>
  </si>
  <si>
    <t>VanEck Investments Limited</t>
  </si>
  <si>
    <t>Fortlake Asset Management Pty Ltd</t>
  </si>
  <si>
    <t>Western Asset Management Company Pty Ltd</t>
  </si>
  <si>
    <t>BlackRock Fund Advisors</t>
  </si>
  <si>
    <t>DFA Australia Limited</t>
  </si>
  <si>
    <t>Listed Equity</t>
  </si>
  <si>
    <t>Name/kind of investment item</t>
  </si>
  <si>
    <t>Security Identifier</t>
  </si>
  <si>
    <t>Units held</t>
  </si>
  <si>
    <t>Refer to tab 'Listed Equity' for full breakdown</t>
  </si>
  <si>
    <t>Unlisted Equity</t>
  </si>
  <si>
    <t>% Ownership</t>
  </si>
  <si>
    <t>N/A</t>
  </si>
  <si>
    <t>Listed Property</t>
  </si>
  <si>
    <t>Exchange</t>
  </si>
  <si>
    <t>WHT0015AU</t>
  </si>
  <si>
    <t>VanEck Australian Property ETF</t>
  </si>
  <si>
    <t>MVA</t>
  </si>
  <si>
    <t>ASX</t>
  </si>
  <si>
    <t>Goodman Group</t>
  </si>
  <si>
    <t>GMG</t>
  </si>
  <si>
    <t>PAL0002AU</t>
  </si>
  <si>
    <t>HealthCo Healthcare &amp; Wellness REIT</t>
  </si>
  <si>
    <t>HCW</t>
  </si>
  <si>
    <t>Charter Hall Group</t>
  </si>
  <si>
    <t>CHC</t>
  </si>
  <si>
    <t>Stockland</t>
  </si>
  <si>
    <t>SGP</t>
  </si>
  <si>
    <t>Elanor Commercial Property Fund Stapled Secs Cons of 1 Ut of Elanor Coml fd 1 + Elanor Coml fd 2</t>
  </si>
  <si>
    <t>ECF</t>
  </si>
  <si>
    <t>Dexus</t>
  </si>
  <si>
    <t>DXS</t>
  </si>
  <si>
    <t>BFL0020AU</t>
  </si>
  <si>
    <t>VAN0004AU</t>
  </si>
  <si>
    <t>Vanguard International Prpty Secs IdxHdg</t>
  </si>
  <si>
    <t>VAN0019AU</t>
  </si>
  <si>
    <t>BWP</t>
  </si>
  <si>
    <t>Vanguard Australian Property Securities Index ETF</t>
  </si>
  <si>
    <t>VAP</t>
  </si>
  <si>
    <t>Scentre Group</t>
  </si>
  <si>
    <t>SCG</t>
  </si>
  <si>
    <t>CRM0008AU</t>
  </si>
  <si>
    <t>DJRE</t>
  </si>
  <si>
    <t>BTA0061AU</t>
  </si>
  <si>
    <t>ETL0119AU</t>
  </si>
  <si>
    <t>VanEck FTSE International Property (Hedged) ETF</t>
  </si>
  <si>
    <t>REIT</t>
  </si>
  <si>
    <t>Waypoint REIT Ltd.</t>
  </si>
  <si>
    <t>WPR</t>
  </si>
  <si>
    <t>Charter Hall Retail REIT</t>
  </si>
  <si>
    <t>CQR</t>
  </si>
  <si>
    <t>GPT Group</t>
  </si>
  <si>
    <t>GPT</t>
  </si>
  <si>
    <t>VAN0018AU</t>
  </si>
  <si>
    <t>Charter Hall Social Infrastructure REIT</t>
  </si>
  <si>
    <t>CQE</t>
  </si>
  <si>
    <t>360 Capital REIT</t>
  </si>
  <si>
    <t>TOT</t>
  </si>
  <si>
    <t>Mirvac Group</t>
  </si>
  <si>
    <t>MGR</t>
  </si>
  <si>
    <t>US Masters Residential Property Fund</t>
  </si>
  <si>
    <t>URF</t>
  </si>
  <si>
    <t>Charter Hall Long WALE REIT</t>
  </si>
  <si>
    <t>CLW</t>
  </si>
  <si>
    <t>Resolution Capital Glbl Ppty Secs UH SII</t>
  </si>
  <si>
    <t>Blackwall Limited</t>
  </si>
  <si>
    <t>BWF</t>
  </si>
  <si>
    <t>TSX</t>
  </si>
  <si>
    <t>COL0001AU</t>
  </si>
  <si>
    <t>Unlisted Property</t>
  </si>
  <si>
    <t>Address</t>
  </si>
  <si>
    <t>% of property held</t>
  </si>
  <si>
    <t>Listed Infrastructure</t>
  </si>
  <si>
    <t>Vanguard Global Infrastructure Index ETF</t>
  </si>
  <si>
    <t>VBLD</t>
  </si>
  <si>
    <t>4D Global Infrastructure Fund (Unhedged)</t>
  </si>
  <si>
    <t>BFL0019AU</t>
  </si>
  <si>
    <t>Transurban Group Ltd.</t>
  </si>
  <si>
    <t>TCL</t>
  </si>
  <si>
    <t>PIM9253AU</t>
  </si>
  <si>
    <t>Vanguard Global Infrastructure Index Hgd</t>
  </si>
  <si>
    <t>VAN0024AU</t>
  </si>
  <si>
    <t>APA Group</t>
  </si>
  <si>
    <t>APA</t>
  </si>
  <si>
    <t>Maple-Brown Abbott Gbl Listed Infra Hd</t>
  </si>
  <si>
    <t>MPL0008AU</t>
  </si>
  <si>
    <t>Lazard Global Listed Infrastructure</t>
  </si>
  <si>
    <t>LAZ0014AU</t>
  </si>
  <si>
    <t>VanEck FTSE Global Infrastructure (Hedged) ETF</t>
  </si>
  <si>
    <t>IFRA</t>
  </si>
  <si>
    <t>TGP0034AU</t>
  </si>
  <si>
    <t>Ausbil Global Essential Infras - Unhdg</t>
  </si>
  <si>
    <t>AAP3254AU</t>
  </si>
  <si>
    <t>Ausbil Global Essential Infras - Hdg</t>
  </si>
  <si>
    <t>AAP3601AU</t>
  </si>
  <si>
    <t>TGP0016AU</t>
  </si>
  <si>
    <t>Magellan Infrastructure</t>
  </si>
  <si>
    <t>MGE0002AU</t>
  </si>
  <si>
    <t>Maple-Brown Abbott Global Listed Infras</t>
  </si>
  <si>
    <t>MPL0006AU</t>
  </si>
  <si>
    <t>NASDAQ</t>
  </si>
  <si>
    <t>Unlisted Infrastructure</t>
  </si>
  <si>
    <t>Listed Alternatives</t>
  </si>
  <si>
    <t>GOLD</t>
  </si>
  <si>
    <t>BetaShares Gold Bullion ETF - Currency Hedged</t>
  </si>
  <si>
    <t>QAU</t>
  </si>
  <si>
    <t>iShares Silver Trust</t>
  </si>
  <si>
    <t>SLV</t>
  </si>
  <si>
    <t>Perpetual Pure Equity Alpha</t>
  </si>
  <si>
    <t>PER0668AU</t>
  </si>
  <si>
    <t>ETPMAG</t>
  </si>
  <si>
    <t>IShares Physical Gold ETF Exchange Traded Fund Units</t>
  </si>
  <si>
    <t>GLDN</t>
  </si>
  <si>
    <t>ETPMPT</t>
  </si>
  <si>
    <t>iShares Gold Trust</t>
  </si>
  <si>
    <t>IAU</t>
  </si>
  <si>
    <t>VanEck Global Listed Private Equity ETF Exchange Traded Fund Units</t>
  </si>
  <si>
    <t>LEND</t>
  </si>
  <si>
    <t>Global X Physical Precious Metals Basket</t>
  </si>
  <si>
    <t>ETPMPM</t>
  </si>
  <si>
    <t>Unlisted Alternatives</t>
  </si>
  <si>
    <t>Unlisted Alternative</t>
  </si>
  <si>
    <t>Multiple Asset Class</t>
  </si>
  <si>
    <t>Refer to tab 'Multiple Asset Class' for full breakdown</t>
  </si>
  <si>
    <t>Total Investment Items</t>
  </si>
  <si>
    <t>2  Table 2—Derivatives by kind of derivative</t>
  </si>
  <si>
    <t>Portfolio Holdings Information for Investment Option [A]—Derivatives</t>
  </si>
  <si>
    <t>Kind of derivative</t>
  </si>
  <si>
    <t>Value</t>
  </si>
  <si>
    <t>Weighting</t>
  </si>
  <si>
    <t>Swaps</t>
  </si>
  <si>
    <t>Forwards</t>
  </si>
  <si>
    <t>Futures</t>
  </si>
  <si>
    <t>Options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</si>
  <si>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</si>
  <si>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</si>
  <si>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</si>
  <si>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</si>
  <si>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</si>
  <si>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</si>
  <si>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</si>
  <si>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</si>
  <si>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</si>
  <si>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</si>
  <si>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</si>
  <si>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</si>
  <si>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</si>
  <si>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</si>
  <si>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AUD</t>
  </si>
  <si>
    <t>USD</t>
  </si>
  <si>
    <t>Currencies of other developed markets</t>
  </si>
  <si>
    <t>Currencies of emerging markets</t>
  </si>
  <si>
    <t>Portfolio Holdings Information for Investment option:</t>
  </si>
  <si>
    <t>Member Direct - Listed Equity Investment Options</t>
  </si>
  <si>
    <t xml:space="preserve">Asset type: </t>
  </si>
  <si>
    <t>Stock Exchange Code if applicable</t>
  </si>
  <si>
    <t>Security Identifier (or APIR for Managed Funds)</t>
  </si>
  <si>
    <t>Vanguard Australian Shares Index ETF</t>
  </si>
  <si>
    <t>VAS</t>
  </si>
  <si>
    <t>Vanguard All-World ex-US Shares Index ETF</t>
  </si>
  <si>
    <t>VEU</t>
  </si>
  <si>
    <t>Vanguard US Total Market Shares Index ETF</t>
  </si>
  <si>
    <t>VTS</t>
  </si>
  <si>
    <t>Vanguard Australian Fixed Interest Index ETF</t>
  </si>
  <si>
    <t>VAF</t>
  </si>
  <si>
    <t>Vanguard MSCI Index International Shares (Hedged) ETF</t>
  </si>
  <si>
    <t>VGAD</t>
  </si>
  <si>
    <t>BHP Group Ltd</t>
  </si>
  <si>
    <t>BHP</t>
  </si>
  <si>
    <t>BetaShares Australian High Interest Cash ETF Units</t>
  </si>
  <si>
    <t>AAA</t>
  </si>
  <si>
    <t>Vanguard International Shares Index</t>
  </si>
  <si>
    <t>VAN0003AU</t>
  </si>
  <si>
    <t>CSL Limited</t>
  </si>
  <si>
    <t>CSL</t>
  </si>
  <si>
    <t>Akambo International Equities</t>
  </si>
  <si>
    <t>ETL6769AU</t>
  </si>
  <si>
    <t>L1 Capital Long Short - Daily</t>
  </si>
  <si>
    <t>ETL0490AU</t>
  </si>
  <si>
    <t>SPY</t>
  </si>
  <si>
    <t>iShares Global Healthcare ETF CDI</t>
  </si>
  <si>
    <t>IXJ</t>
  </si>
  <si>
    <t>Chester High Conviction</t>
  </si>
  <si>
    <t>OPS7755AU</t>
  </si>
  <si>
    <t>CBA</t>
  </si>
  <si>
    <t>BetaShares Australia 200 ETF</t>
  </si>
  <si>
    <t>A200</t>
  </si>
  <si>
    <t>iShares S&amp;P 500 ETF CDI</t>
  </si>
  <si>
    <t>IVV</t>
  </si>
  <si>
    <t>Macquarie True Index Australian Shares</t>
  </si>
  <si>
    <t>MAQ0288AU</t>
  </si>
  <si>
    <t>ETL0069AU</t>
  </si>
  <si>
    <t>Betashares Australian Government Bond ETF Exchange Traded Fund Units</t>
  </si>
  <si>
    <t>AGVT</t>
  </si>
  <si>
    <t>Loftus Peak Global Disruption</t>
  </si>
  <si>
    <t>MMC0110AU</t>
  </si>
  <si>
    <t>AB Managed Volatility Equities</t>
  </si>
  <si>
    <t>ACM0006AU</t>
  </si>
  <si>
    <t>NAB</t>
  </si>
  <si>
    <t>Allan Gray Australia Equity A</t>
  </si>
  <si>
    <t>ETL0060AU</t>
  </si>
  <si>
    <t>Metrics Master Income Trust</t>
  </si>
  <si>
    <t>MXT</t>
  </si>
  <si>
    <t>Greencape Broadcap</t>
  </si>
  <si>
    <t>HOW0034AU</t>
  </si>
  <si>
    <t>Macquarie Group, Ltd.</t>
  </si>
  <si>
    <t>MQG</t>
  </si>
  <si>
    <t>BetaShares Global Gold Miners ETF - Currency Hedged</t>
  </si>
  <si>
    <t>MNRS</t>
  </si>
  <si>
    <t>GQG Partners Emerging Markets Equity</t>
  </si>
  <si>
    <t>ETL4207AU</t>
  </si>
  <si>
    <t>BetaShares Australian Investment Grade Corporate Bond ETF</t>
  </si>
  <si>
    <t>CRED</t>
  </si>
  <si>
    <t>Fidelity Australian Equities</t>
  </si>
  <si>
    <t>FID0008AU</t>
  </si>
  <si>
    <t>DNR Capital Australian Emerging Coms</t>
  </si>
  <si>
    <t>PIM4357AU</t>
  </si>
  <si>
    <t>Microsoft Corporation</t>
  </si>
  <si>
    <t>MSFT</t>
  </si>
  <si>
    <t>RMD</t>
  </si>
  <si>
    <t>LPGD</t>
  </si>
  <si>
    <t>Hyperion Global Growth Companies B</t>
  </si>
  <si>
    <t>WHT8435AU</t>
  </si>
  <si>
    <t>Yellow Cake Plc</t>
  </si>
  <si>
    <t>LSE</t>
  </si>
  <si>
    <t>YCA</t>
  </si>
  <si>
    <t>ANZ Group Holdings Limited</t>
  </si>
  <si>
    <t>ANZ</t>
  </si>
  <si>
    <t>VanEck MSCI International Quality ETF</t>
  </si>
  <si>
    <t>QUAL</t>
  </si>
  <si>
    <t>Endeavour Group Ltd</t>
  </si>
  <si>
    <t>EDV</t>
  </si>
  <si>
    <t>Wesfarmers Limited</t>
  </si>
  <si>
    <t>WES</t>
  </si>
  <si>
    <t>BetaShares S&amp;P 500 Equal Weight ETF</t>
  </si>
  <si>
    <t>QUS</t>
  </si>
  <si>
    <t>PM Capital Australian Companies</t>
  </si>
  <si>
    <t>PMC0101AU</t>
  </si>
  <si>
    <t>Woolworths Group Ltd</t>
  </si>
  <si>
    <t>WOW</t>
  </si>
  <si>
    <t>Pendal Australian Share</t>
  </si>
  <si>
    <t>RFA0818AU</t>
  </si>
  <si>
    <t>KKR Credit Income Fund</t>
  </si>
  <si>
    <t>KKC</t>
  </si>
  <si>
    <t>Rio Tinto Limited</t>
  </si>
  <si>
    <t>RIO</t>
  </si>
  <si>
    <t>BetaShares Australian Bank Senior Floating Rate Bond ETF</t>
  </si>
  <si>
    <t>QPON</t>
  </si>
  <si>
    <t>PM Capital Global Companies</t>
  </si>
  <si>
    <t>PMC0100AU</t>
  </si>
  <si>
    <t>Telstra Group Limited</t>
  </si>
  <si>
    <t>TLS</t>
  </si>
  <si>
    <t>Alphinity Global Equity</t>
  </si>
  <si>
    <t>HOW0164AU</t>
  </si>
  <si>
    <t>Brambles Limited</t>
  </si>
  <si>
    <t>BXB</t>
  </si>
  <si>
    <t>VanEck Australian Resources ETF</t>
  </si>
  <si>
    <t>MVR</t>
  </si>
  <si>
    <t>GQG Partners Global Equity Z</t>
  </si>
  <si>
    <t>ETL2869AU</t>
  </si>
  <si>
    <t>iShares S&amp;P/ASX 20 Index Fund</t>
  </si>
  <si>
    <t>ILC</t>
  </si>
  <si>
    <t>Woodside Energy Group Ltd</t>
  </si>
  <si>
    <t>WDS</t>
  </si>
  <si>
    <t>Vaneck 1-3 Month US Treasury Bond ETF Exchange Traded Fund Units</t>
  </si>
  <si>
    <t>TBIL</t>
  </si>
  <si>
    <t>VanEck Morningstar Wide Moat ETF</t>
  </si>
  <si>
    <t>MOAT</t>
  </si>
  <si>
    <t>QBE</t>
  </si>
  <si>
    <t>MGL0004AU</t>
  </si>
  <si>
    <t>GQG Partners Global Equity Fund</t>
  </si>
  <si>
    <t>ETL7377AU</t>
  </si>
  <si>
    <t>Amcor PLC Shs Chess Depository Interests</t>
  </si>
  <si>
    <t>AMC</t>
  </si>
  <si>
    <t>Antipodes Global Fund - Class P</t>
  </si>
  <si>
    <t>IOF0045AU</t>
  </si>
  <si>
    <t>AUB Group Limited</t>
  </si>
  <si>
    <t>AUB</t>
  </si>
  <si>
    <t>Computershare Limited</t>
  </si>
  <si>
    <t>CPU</t>
  </si>
  <si>
    <t>Sonic Healthcare Limited</t>
  </si>
  <si>
    <t>SHL</t>
  </si>
  <si>
    <t>James Hardie Industries PLC Chess Units of Foreign Securities</t>
  </si>
  <si>
    <t>JHX</t>
  </si>
  <si>
    <t>iShares S&amp;P 500 AUD Hedged ETF</t>
  </si>
  <si>
    <t>IHVV</t>
  </si>
  <si>
    <t>Vanguard International Shrs Idx Hdg AUD</t>
  </si>
  <si>
    <t>VAN0105AU</t>
  </si>
  <si>
    <t>Global X Copper Miners ETF</t>
  </si>
  <si>
    <t>WIRE</t>
  </si>
  <si>
    <t>BetaShares Managed Risk Australian Share Fund</t>
  </si>
  <si>
    <t>AUST</t>
  </si>
  <si>
    <t>Vanguard MSCI Index International Shares ETF</t>
  </si>
  <si>
    <t>VGS</t>
  </si>
  <si>
    <t>Bennelong ex-20 Australian Equities</t>
  </si>
  <si>
    <t>BFL0004AU</t>
  </si>
  <si>
    <t>BetaShares Australian EX-20 Portfolio Diversifier ETF</t>
  </si>
  <si>
    <t>EX20</t>
  </si>
  <si>
    <t>DNR Capital Aus Eq High Conviction R</t>
  </si>
  <si>
    <t>PIM0028AU</t>
  </si>
  <si>
    <t>Coles Group Ltd.</t>
  </si>
  <si>
    <t>COL</t>
  </si>
  <si>
    <t>Barrow Hanley Global Share A</t>
  </si>
  <si>
    <t>PER0733AU</t>
  </si>
  <si>
    <t>L1 Long Short Fund Ltd</t>
  </si>
  <si>
    <t>LSF</t>
  </si>
  <si>
    <t>VanEck Australian Corporate Bond Plus ETF</t>
  </si>
  <si>
    <t>PLUS</t>
  </si>
  <si>
    <t>Macquarie Australian Shares</t>
  </si>
  <si>
    <t>MAQ0443AU</t>
  </si>
  <si>
    <t>Nextdc Limited</t>
  </si>
  <si>
    <t>NXT</t>
  </si>
  <si>
    <t>Betashares Global Quality Leaders ETF</t>
  </si>
  <si>
    <t>QLTY</t>
  </si>
  <si>
    <t>Qube Holdings Ltd.</t>
  </si>
  <si>
    <t>QUB</t>
  </si>
  <si>
    <t>Fairlight Global Small &amp; Mid Cap Ord</t>
  </si>
  <si>
    <t>PIM7802AU</t>
  </si>
  <si>
    <t>CHN8850AU</t>
  </si>
  <si>
    <t>iShares Core S&amp;P/ASX 200 ETF</t>
  </si>
  <si>
    <t>IOZ</t>
  </si>
  <si>
    <t>Vanguard Global Value Equity Active ETF</t>
  </si>
  <si>
    <t>VVLU</t>
  </si>
  <si>
    <t>Ampol Limited</t>
  </si>
  <si>
    <t>ALD</t>
  </si>
  <si>
    <t>VanEck Small Companies Masters ETF</t>
  </si>
  <si>
    <t>MVS</t>
  </si>
  <si>
    <t>VanEck MSCI International Sustainable Equity ETF</t>
  </si>
  <si>
    <t>ESGI</t>
  </si>
  <si>
    <t>Amazon.com, Inc.</t>
  </si>
  <si>
    <t>AMZN</t>
  </si>
  <si>
    <t>Vanguard FTSE Europe Shares ETF</t>
  </si>
  <si>
    <t>VEQ</t>
  </si>
  <si>
    <t>Skerryvore Global Em Mkts All-Cap Eq</t>
  </si>
  <si>
    <t>BFL3229AU</t>
  </si>
  <si>
    <t>IDP Education Ltd.</t>
  </si>
  <si>
    <t>IEL</t>
  </si>
  <si>
    <t>BetaShares NASDAQ 100 ETF</t>
  </si>
  <si>
    <t>NDQ</t>
  </si>
  <si>
    <t>iShares Edge MSCI World Minimum Volatility ETF</t>
  </si>
  <si>
    <t>WVOL</t>
  </si>
  <si>
    <t>Macquarie True Index International Eqs</t>
  </si>
  <si>
    <t>MAQ0633AU</t>
  </si>
  <si>
    <t>Bennelong Australian Equities</t>
  </si>
  <si>
    <t>BFL0001AU</t>
  </si>
  <si>
    <t>VanEck Gold Miners ETF</t>
  </si>
  <si>
    <t>GDX</t>
  </si>
  <si>
    <t>Newmont Corporation Registered Shs Chess Depositary Interests Repr 1 Sh</t>
  </si>
  <si>
    <t>NEM</t>
  </si>
  <si>
    <t>Spheria Australian Smaller Companies</t>
  </si>
  <si>
    <t>WHT0008AU</t>
  </si>
  <si>
    <t>Dicker Data Limited</t>
  </si>
  <si>
    <t>DDR</t>
  </si>
  <si>
    <t>Santos Limited</t>
  </si>
  <si>
    <t>STO</t>
  </si>
  <si>
    <t>Vanguard Australian Shares Index</t>
  </si>
  <si>
    <t>VAN0002AU</t>
  </si>
  <si>
    <t>Platinum International Fund</t>
  </si>
  <si>
    <t>PLA0002AU</t>
  </si>
  <si>
    <t>Ansell Limited</t>
  </si>
  <si>
    <t>ANN</t>
  </si>
  <si>
    <t>EBND</t>
  </si>
  <si>
    <t>WBC</t>
  </si>
  <si>
    <t>VanEck Australian Subordinated Debt ETF</t>
  </si>
  <si>
    <t>SUBD</t>
  </si>
  <si>
    <t>Betashares Australian Major Bank Hybrids Index ETF</t>
  </si>
  <si>
    <t>BHYB</t>
  </si>
  <si>
    <t>Alphabet Inc. Class A</t>
  </si>
  <si>
    <t>GOOGL</t>
  </si>
  <si>
    <t>Bapcor Ltd</t>
  </si>
  <si>
    <t>BAP</t>
  </si>
  <si>
    <t>CAR Group Limited</t>
  </si>
  <si>
    <t>CAR</t>
  </si>
  <si>
    <t>Apple Inc.</t>
  </si>
  <si>
    <t>AAPL</t>
  </si>
  <si>
    <t>Fidelity Asia</t>
  </si>
  <si>
    <t>FID0010AU</t>
  </si>
  <si>
    <t>Vanguard International Fixed Interest Index Fd (Hedged) ETF</t>
  </si>
  <si>
    <t>VIF</t>
  </si>
  <si>
    <t>Global Data Centre Group</t>
  </si>
  <si>
    <t>GDC</t>
  </si>
  <si>
    <t>Mineral Resources Limited</t>
  </si>
  <si>
    <t>MIN</t>
  </si>
  <si>
    <t>Strike Energy Limited</t>
  </si>
  <si>
    <t>STX</t>
  </si>
  <si>
    <t>Global X India Nifty 50 ETF</t>
  </si>
  <si>
    <t>NDIA</t>
  </si>
  <si>
    <t>ORA</t>
  </si>
  <si>
    <t>Netwealth Group Ltd.</t>
  </si>
  <si>
    <t>NWL</t>
  </si>
  <si>
    <t>NovaPort Smaller Companies</t>
  </si>
  <si>
    <t>HOW0016AU</t>
  </si>
  <si>
    <t>Peninsula Energy Limited</t>
  </si>
  <si>
    <t>PEN</t>
  </si>
  <si>
    <t>BetaShares Global Energy Companies ETF-Currency Hedged</t>
  </si>
  <si>
    <t>FUEL</t>
  </si>
  <si>
    <t>Perpetual Limited</t>
  </si>
  <si>
    <t>PPT</t>
  </si>
  <si>
    <t>Ramsay Health Care Limited</t>
  </si>
  <si>
    <t>RHC</t>
  </si>
  <si>
    <t>Seek Limited</t>
  </si>
  <si>
    <t>SEK</t>
  </si>
  <si>
    <t>Elevate Uranium Ltd</t>
  </si>
  <si>
    <t>EL8</t>
  </si>
  <si>
    <t>TSE</t>
  </si>
  <si>
    <t>PagSeguro Digital Ltd. Class A</t>
  </si>
  <si>
    <t>PAGS</t>
  </si>
  <si>
    <t>Dimensional Australian Core Equity Trust</t>
  </si>
  <si>
    <t>DFA0003AU</t>
  </si>
  <si>
    <t>VanEck MSCI International Quality (Hedged) ETF</t>
  </si>
  <si>
    <t>QHAL</t>
  </si>
  <si>
    <t>Xero Limited</t>
  </si>
  <si>
    <t>XRO</t>
  </si>
  <si>
    <t>BARROW HANLEY GLOBAL SHARE FUND (MANAGED FUND) (Managed Fund) Units</t>
  </si>
  <si>
    <t>GLOB</t>
  </si>
  <si>
    <t>Novo Nordisk A/S Class B</t>
  </si>
  <si>
    <t>CPH</t>
  </si>
  <si>
    <t>NOVO.B</t>
  </si>
  <si>
    <t>PLS</t>
  </si>
  <si>
    <t>Global X Battery tech &amp; Lithium ETF</t>
  </si>
  <si>
    <t>ACDC</t>
  </si>
  <si>
    <t>ALS Ltd.</t>
  </si>
  <si>
    <t>ALQ</t>
  </si>
  <si>
    <t>BetaShares FTSE 100 ETF</t>
  </si>
  <si>
    <t>F100</t>
  </si>
  <si>
    <t>BetaShares Global Cybersecurity ETF</t>
  </si>
  <si>
    <t>HACK</t>
  </si>
  <si>
    <t>Vanguard MSCI Australian Small Companies Index ETF</t>
  </si>
  <si>
    <t>VSO</t>
  </si>
  <si>
    <t>Vanguard FTSE Emerging Markets Shares ETF</t>
  </si>
  <si>
    <t>VGE</t>
  </si>
  <si>
    <t>Orica Limited</t>
  </si>
  <si>
    <t>ORI</t>
  </si>
  <si>
    <t>iShares China Large-Cap ETF CDI</t>
  </si>
  <si>
    <t>IZZ</t>
  </si>
  <si>
    <t>Allan Gray Australia Equity B</t>
  </si>
  <si>
    <t>ETL0349AU</t>
  </si>
  <si>
    <t>BETASHARES S&amp;P/ASX AUSTRALIAN TECHNOLOGY ETF</t>
  </si>
  <si>
    <t>ATEC</t>
  </si>
  <si>
    <t>Sandfire Resources Ltd</t>
  </si>
  <si>
    <t>SFR</t>
  </si>
  <si>
    <t>Redox Limited</t>
  </si>
  <si>
    <t>RDX</t>
  </si>
  <si>
    <t>iShares MSCI Brazil ETF</t>
  </si>
  <si>
    <t>EWZ</t>
  </si>
  <si>
    <t>JPMorgan Chase &amp; Co.</t>
  </si>
  <si>
    <t>JPM</t>
  </si>
  <si>
    <t>T. Rowe Price Global Equity I</t>
  </si>
  <si>
    <t>ETL0071AU</t>
  </si>
  <si>
    <t>Talaria Global Equity Hedged</t>
  </si>
  <si>
    <t>WFS0547AU</t>
  </si>
  <si>
    <t>BYD Company Limited Class H</t>
  </si>
  <si>
    <t>HKG</t>
  </si>
  <si>
    <t>iShares Core MSCI World Ex Australia ESG Leaders ETF</t>
  </si>
  <si>
    <t>IWLD</t>
  </si>
  <si>
    <t>AAP3656AU</t>
  </si>
  <si>
    <t>Polynovo Limited</t>
  </si>
  <si>
    <t>PNV</t>
  </si>
  <si>
    <t>Bank of America Corp</t>
  </si>
  <si>
    <t>BAC</t>
  </si>
  <si>
    <t>Australian Composite Bond ETF Exchange Teaded Fund Units</t>
  </si>
  <si>
    <t>OZBD</t>
  </si>
  <si>
    <t>Arrowstreet Global Equity Fund (Hedged)</t>
  </si>
  <si>
    <t>MAQ0079AU</t>
  </si>
  <si>
    <t>CME Group Inc. Class A</t>
  </si>
  <si>
    <t>CME</t>
  </si>
  <si>
    <t>VanEck Australian Floating Rate ETF</t>
  </si>
  <si>
    <t>FLOT</t>
  </si>
  <si>
    <t>iShares MSCI Japan ETF CDI</t>
  </si>
  <si>
    <t>IJP</t>
  </si>
  <si>
    <t>Nanuk New World</t>
  </si>
  <si>
    <t>SLT2171AU</t>
  </si>
  <si>
    <t>Lendlease Group</t>
  </si>
  <si>
    <t>LLC</t>
  </si>
  <si>
    <t>Schroder Australian Equity Fund - PC</t>
  </si>
  <si>
    <t>SCH0002AU</t>
  </si>
  <si>
    <t>VanEck Australian Equal Weight ETF</t>
  </si>
  <si>
    <t>MVW</t>
  </si>
  <si>
    <t>Vanguard Ethically Conscious Global Aggregate ETF</t>
  </si>
  <si>
    <t>VEFI</t>
  </si>
  <si>
    <t>iShares Asia 50 ETF CDI</t>
  </si>
  <si>
    <t>IAA</t>
  </si>
  <si>
    <t>NVIDIA Corporation</t>
  </si>
  <si>
    <t>NVDA</t>
  </si>
  <si>
    <t>Lottery Corporation Limited</t>
  </si>
  <si>
    <t>TLC</t>
  </si>
  <si>
    <t>Orbis Global Equity Fund Retail Class</t>
  </si>
  <si>
    <t>ETL0463AU</t>
  </si>
  <si>
    <t>Vanguard Australian Shares High Yield</t>
  </si>
  <si>
    <t>VAN0104AU</t>
  </si>
  <si>
    <t>Breville Group Limited</t>
  </si>
  <si>
    <t>BRG</t>
  </si>
  <si>
    <t>Vanguard International Credit Securities Index Fd (Hedged) ETF</t>
  </si>
  <si>
    <t>VCF</t>
  </si>
  <si>
    <t>ASML Holding NV</t>
  </si>
  <si>
    <t>AMS</t>
  </si>
  <si>
    <t>ASML</t>
  </si>
  <si>
    <t>Costco Wholesale Corporation</t>
  </si>
  <si>
    <t>COST</t>
  </si>
  <si>
    <t>Capital Group New Perspective Hdg (AU)</t>
  </si>
  <si>
    <t>CIM0008AU</t>
  </si>
  <si>
    <t>BetaShares Global Agriculture Companies ETF - Currency Hedged</t>
  </si>
  <si>
    <t>FOOD</t>
  </si>
  <si>
    <t>GQG Partners Global Equity AUD Hedged</t>
  </si>
  <si>
    <t>ETL0666AU</t>
  </si>
  <si>
    <t>Fortescue Ltd</t>
  </si>
  <si>
    <t>FMG</t>
  </si>
  <si>
    <t>Alphabet Inc. Class C</t>
  </si>
  <si>
    <t>GOOG</t>
  </si>
  <si>
    <t>Aristocrat Leisure Limited</t>
  </si>
  <si>
    <t>ALL</t>
  </si>
  <si>
    <t>Visa Inc. Class A</t>
  </si>
  <si>
    <t>V</t>
  </si>
  <si>
    <t>Macquarie Australian Small Companies</t>
  </si>
  <si>
    <t>MAQ0454AU</t>
  </si>
  <si>
    <t>Betashares India Quality ETF Units</t>
  </si>
  <si>
    <t>IIND</t>
  </si>
  <si>
    <t>Pengana WHEB Sustainable Impact</t>
  </si>
  <si>
    <t>HHA0007AU</t>
  </si>
  <si>
    <t>Suncorp Group Limited</t>
  </si>
  <si>
    <t>SUN</t>
  </si>
  <si>
    <t>Lynas Rare Earths Limited</t>
  </si>
  <si>
    <t>LYC</t>
  </si>
  <si>
    <t>SPDR S&amp;P China ETF</t>
  </si>
  <si>
    <t>GXC</t>
  </si>
  <si>
    <t>Thermo Fisher Scientific Inc.</t>
  </si>
  <si>
    <t>TMO</t>
  </si>
  <si>
    <t>LVMH Moet Hennessy Louis Vuitton SE</t>
  </si>
  <si>
    <t>MC</t>
  </si>
  <si>
    <t>Firetrail Australian Small Companies A</t>
  </si>
  <si>
    <t>WHT3093AU</t>
  </si>
  <si>
    <t>VanEck MSCI International Small Companies Quality ETF</t>
  </si>
  <si>
    <t>QSML</t>
  </si>
  <si>
    <t>Home Depot, Inc.</t>
  </si>
  <si>
    <t>HD</t>
  </si>
  <si>
    <t>Taiwan Semiconductor Manufacturing Co., Ltd. Sponsored ADR</t>
  </si>
  <si>
    <t>TSM</t>
  </si>
  <si>
    <t>Russell Investments Australian Select Corporate Bond ETF</t>
  </si>
  <si>
    <t>RCB</t>
  </si>
  <si>
    <t>L'Oreal S.A.</t>
  </si>
  <si>
    <t>OR</t>
  </si>
  <si>
    <t>Berkshire Hathaway Inc. Class B</t>
  </si>
  <si>
    <t>BRK.B</t>
  </si>
  <si>
    <t>Investors Mutual WS Australian Share</t>
  </si>
  <si>
    <t>IML0002AU</t>
  </si>
  <si>
    <t>Global X Semiconductor ETF</t>
  </si>
  <si>
    <t>SEMI</t>
  </si>
  <si>
    <t>BetaShares Global Sustainability Leaders ETF</t>
  </si>
  <si>
    <t>ETHI</t>
  </si>
  <si>
    <t>iShares Global 100 ETF CDI</t>
  </si>
  <si>
    <t>IOO</t>
  </si>
  <si>
    <t>Toyota Motor Corp.</t>
  </si>
  <si>
    <t>FSF0978AU</t>
  </si>
  <si>
    <t>iShares MSCI Emerging Markets ex China ETF</t>
  </si>
  <si>
    <t>EMXC</t>
  </si>
  <si>
    <t>Vanguard Australian Shares High Yield ETF</t>
  </si>
  <si>
    <t>VHY</t>
  </si>
  <si>
    <t>WAM Microcap Ltd.</t>
  </si>
  <si>
    <t>WMI</t>
  </si>
  <si>
    <t>Betashares Japan ETF - Currency Hedged Units Exchange Traded Fund</t>
  </si>
  <si>
    <t>HJPN</t>
  </si>
  <si>
    <t>Mcmillan Shakespeare Limited</t>
  </si>
  <si>
    <t>MMS</t>
  </si>
  <si>
    <t>Magellan Global Open Class</t>
  </si>
  <si>
    <t>MGE0001AU</t>
  </si>
  <si>
    <t>Hyperion Australian Growth Companies</t>
  </si>
  <si>
    <t>BNT0003AU</t>
  </si>
  <si>
    <t>Paradice Australian Equities Fund</t>
  </si>
  <si>
    <t>ETL8084AU</t>
  </si>
  <si>
    <t>Domino's Pizza Enterprises Limited</t>
  </si>
  <si>
    <t>DMP</t>
  </si>
  <si>
    <t>Tribeca Global Natural Resources Ltd.</t>
  </si>
  <si>
    <t>TGF</t>
  </si>
  <si>
    <t>Johnson &amp; Johnson</t>
  </si>
  <si>
    <t>JNJ</t>
  </si>
  <si>
    <t>Steadfast Group Limited</t>
  </si>
  <si>
    <t>SDF</t>
  </si>
  <si>
    <t>Challenger Limited</t>
  </si>
  <si>
    <t>CGF</t>
  </si>
  <si>
    <t>Roche Holding Ltd Dividend Right Cert.</t>
  </si>
  <si>
    <t>SWX</t>
  </si>
  <si>
    <t>ROG</t>
  </si>
  <si>
    <t>FSF1675AU</t>
  </si>
  <si>
    <t>UBS Microcap Fund</t>
  </si>
  <si>
    <t>UBS0057AU</t>
  </si>
  <si>
    <t>ConocoPhillips</t>
  </si>
  <si>
    <t>COP</t>
  </si>
  <si>
    <t>South32 Ltd.</t>
  </si>
  <si>
    <t>S32</t>
  </si>
  <si>
    <t>STM</t>
  </si>
  <si>
    <t>Global X Morningstar Global Technology ETF</t>
  </si>
  <si>
    <t>TECH</t>
  </si>
  <si>
    <t>Corporate Travel Management Limited</t>
  </si>
  <si>
    <t>CTD</t>
  </si>
  <si>
    <t>BetaShares Asia Technology Tigers ETF</t>
  </si>
  <si>
    <t>ASIA</t>
  </si>
  <si>
    <t>S&amp;P Global, Inc.</t>
  </si>
  <si>
    <t>SPGI</t>
  </si>
  <si>
    <t>Waste Management, Inc.</t>
  </si>
  <si>
    <t>WM</t>
  </si>
  <si>
    <t>Cleanaway Waste Management Ltd.</t>
  </si>
  <si>
    <t>CWY</t>
  </si>
  <si>
    <t>Vanguard Australian Government Bond Index ETF</t>
  </si>
  <si>
    <t>VGB</t>
  </si>
  <si>
    <t>Advanced Micro Devices, Inc.</t>
  </si>
  <si>
    <t>AMD</t>
  </si>
  <si>
    <t>IFP Global Franchise Fund</t>
  </si>
  <si>
    <t>MAQ0404AU</t>
  </si>
  <si>
    <t>Allianz SE</t>
  </si>
  <si>
    <t>ALV</t>
  </si>
  <si>
    <t>Vanguard Emerging Markets Shares Index</t>
  </si>
  <si>
    <t>VAN0005AU</t>
  </si>
  <si>
    <t>OC Micro-Cap</t>
  </si>
  <si>
    <t>OPS0004AU</t>
  </si>
  <si>
    <t>REA Group Ltd</t>
  </si>
  <si>
    <t>REA</t>
  </si>
  <si>
    <t>Constellation Software Inc.</t>
  </si>
  <si>
    <t>CSU</t>
  </si>
  <si>
    <t>EssilorLuxottica SA</t>
  </si>
  <si>
    <t>EL</t>
  </si>
  <si>
    <t>Worley Limited</t>
  </si>
  <si>
    <t>WOR</t>
  </si>
  <si>
    <t>Eiger Australian Small Companies</t>
  </si>
  <si>
    <t>HOW2967AU</t>
  </si>
  <si>
    <t>KNEBV</t>
  </si>
  <si>
    <t>Munro Global Growth</t>
  </si>
  <si>
    <t>MUA0002AU</t>
  </si>
  <si>
    <t>iShares Australian Equity Index</t>
  </si>
  <si>
    <t>BGL0034AU</t>
  </si>
  <si>
    <t>Sherwin-Williams Company</t>
  </si>
  <si>
    <t>SHW</t>
  </si>
  <si>
    <t>FSF0974AU</t>
  </si>
  <si>
    <t>Mastercard Incorporated Class A</t>
  </si>
  <si>
    <t>MA</t>
  </si>
  <si>
    <t>JRHG</t>
  </si>
  <si>
    <t>Accenture Plc Class A</t>
  </si>
  <si>
    <t>ACN</t>
  </si>
  <si>
    <t>Hyperion Small Growth Companies</t>
  </si>
  <si>
    <t>BNT0101AU</t>
  </si>
  <si>
    <t>PIM4401AU</t>
  </si>
  <si>
    <t>Perennial Better Future Trust</t>
  </si>
  <si>
    <t>WPC5600AU</t>
  </si>
  <si>
    <t>PYC Therapeutics Limited</t>
  </si>
  <si>
    <t>PYC</t>
  </si>
  <si>
    <t>India Avenue Equity Fund H Class</t>
  </si>
  <si>
    <t>ETL0478AU</t>
  </si>
  <si>
    <t>Magellan Global Equities Fund -Cur Hedged- Units</t>
  </si>
  <si>
    <t>MHG</t>
  </si>
  <si>
    <t>IGO Limited</t>
  </si>
  <si>
    <t>IGO</t>
  </si>
  <si>
    <t>Booking Holdings Inc.</t>
  </si>
  <si>
    <t>BKNG</t>
  </si>
  <si>
    <t>Sony Group Corporation Sponsored ADR</t>
  </si>
  <si>
    <t>SONY</t>
  </si>
  <si>
    <t>Fisher &amp; Paykel Healthcare Corporation Limited</t>
  </si>
  <si>
    <t>FPH</t>
  </si>
  <si>
    <t>BetaShares Geared Australian Equity Fund</t>
  </si>
  <si>
    <t>GEAR</t>
  </si>
  <si>
    <t>Talaria Global Equity</t>
  </si>
  <si>
    <t>AUS0035AU</t>
  </si>
  <si>
    <t>Vanguard Ethically Conscious International Shares Index ETF</t>
  </si>
  <si>
    <t>VESG</t>
  </si>
  <si>
    <t>Intel Corporation</t>
  </si>
  <si>
    <t>INTC</t>
  </si>
  <si>
    <t>Arrowstreet Global Equity Fund</t>
  </si>
  <si>
    <t>MAQ0464AU</t>
  </si>
  <si>
    <t>DFA0102AU</t>
  </si>
  <si>
    <t>IRESS Limited</t>
  </si>
  <si>
    <t>IRE</t>
  </si>
  <si>
    <t>PIXX</t>
  </si>
  <si>
    <t>UnitedHealth Group Incorporated</t>
  </si>
  <si>
    <t>UNH</t>
  </si>
  <si>
    <t>Alphinity Sustainable Share</t>
  </si>
  <si>
    <t>HOW0121AU</t>
  </si>
  <si>
    <t>NIKE, Inc. Class B</t>
  </si>
  <si>
    <t>NKE</t>
  </si>
  <si>
    <t>BetaShares Australian Sustainability Leaders ETF</t>
  </si>
  <si>
    <t>FAIR</t>
  </si>
  <si>
    <t>DNR Capital Australian Equities Income</t>
  </si>
  <si>
    <t>PIM8302AU</t>
  </si>
  <si>
    <t>MarketAxess Holdings Inc.</t>
  </si>
  <si>
    <t>MKTX</t>
  </si>
  <si>
    <t>IPH Ltd.</t>
  </si>
  <si>
    <t>IPH</t>
  </si>
  <si>
    <t>Enel SpA</t>
  </si>
  <si>
    <t>ENEL</t>
  </si>
  <si>
    <t>Colgate-Palmolive Company</t>
  </si>
  <si>
    <t>CL</t>
  </si>
  <si>
    <t>BetaShares FTSE RAFI Australia 200 ETF</t>
  </si>
  <si>
    <t>QOZ</t>
  </si>
  <si>
    <t>HUB24 Limited</t>
  </si>
  <si>
    <t>HUB</t>
  </si>
  <si>
    <t>SSB0026AU</t>
  </si>
  <si>
    <t>Loomis Sayles Global Equity</t>
  </si>
  <si>
    <t>IML0341AU</t>
  </si>
  <si>
    <t>Plato Australian Shares Income</t>
  </si>
  <si>
    <t>WHT0039AU</t>
  </si>
  <si>
    <t>Vanguard Global Value Equity</t>
  </si>
  <si>
    <t>VAN0074AU</t>
  </si>
  <si>
    <t>Global X EURO STOXX 50 ETF</t>
  </si>
  <si>
    <t>ESTX</t>
  </si>
  <si>
    <t>TPG Telecom Limited</t>
  </si>
  <si>
    <t>TPG</t>
  </si>
  <si>
    <t>Walter Scott Global Equity Fund</t>
  </si>
  <si>
    <t>MAQ0410AU</t>
  </si>
  <si>
    <t>AVITA Medical Inc Shs Chess Depository Interests repr 0.2 shs</t>
  </si>
  <si>
    <t>AVH</t>
  </si>
  <si>
    <t>Aurizon Holdings Ltd.</t>
  </si>
  <si>
    <t>AZJ</t>
  </si>
  <si>
    <t>BetaShares Global Robotics &amp; Artificial Intelligence ETF</t>
  </si>
  <si>
    <t>RBTZ</t>
  </si>
  <si>
    <t>Northern Star Resources Ltd</t>
  </si>
  <si>
    <t>NST</t>
  </si>
  <si>
    <t>Reliance Worldwide Corp. Ltd.</t>
  </si>
  <si>
    <t>RWC</t>
  </si>
  <si>
    <t>Jumbo Interactive Limited</t>
  </si>
  <si>
    <t>JIN</t>
  </si>
  <si>
    <t>Global X ROBO Global Robotics and Automation ETF</t>
  </si>
  <si>
    <t>ROBO</t>
  </si>
  <si>
    <t>Nestle S.A.</t>
  </si>
  <si>
    <t>NESN</t>
  </si>
  <si>
    <t>WEB</t>
  </si>
  <si>
    <t>Technology One Limited</t>
  </si>
  <si>
    <t>TNE</t>
  </si>
  <si>
    <t>Betashares Global Uranium ETF Exchange Traded Fund Units</t>
  </si>
  <si>
    <t>URNM</t>
  </si>
  <si>
    <t>Perennial Value Microcap Opportunities</t>
  </si>
  <si>
    <t>WPC3982AU</t>
  </si>
  <si>
    <t>Diageo plc</t>
  </si>
  <si>
    <t>DGE</t>
  </si>
  <si>
    <t>Markel Group Inc.</t>
  </si>
  <si>
    <t>MKL</t>
  </si>
  <si>
    <t>Capital Group New Perspective (AU)</t>
  </si>
  <si>
    <t>CIM0006AU</t>
  </si>
  <si>
    <t>Premier Investments Limited</t>
  </si>
  <si>
    <t>PMV</t>
  </si>
  <si>
    <t>Yum China Holdings, Inc.</t>
  </si>
  <si>
    <t>YUMC</t>
  </si>
  <si>
    <t>Paladin Energy Ltd</t>
  </si>
  <si>
    <t>PDN</t>
  </si>
  <si>
    <t>NextEra Energy, Inc.</t>
  </si>
  <si>
    <t>NEE</t>
  </si>
  <si>
    <t>Intertek Group plc</t>
  </si>
  <si>
    <t>ITRK</t>
  </si>
  <si>
    <t>Fiducian Group Ltd</t>
  </si>
  <si>
    <t>FID</t>
  </si>
  <si>
    <t>Automatic Data Processing, Inc.</t>
  </si>
  <si>
    <t>ADP</t>
  </si>
  <si>
    <t>Waters Corporation</t>
  </si>
  <si>
    <t>WAT</t>
  </si>
  <si>
    <t>Dimensional Australian Sustainability</t>
  </si>
  <si>
    <t>DFA2068AU</t>
  </si>
  <si>
    <t>Australian Ethical Australian Shr WS</t>
  </si>
  <si>
    <t>AUG0018AU</t>
  </si>
  <si>
    <t>Kelly Partners Group Holdings Ltd.</t>
  </si>
  <si>
    <t>KPG</t>
  </si>
  <si>
    <t>STW</t>
  </si>
  <si>
    <t>Dimensional Global Core Equity Trust</t>
  </si>
  <si>
    <t>DFA0004AU</t>
  </si>
  <si>
    <t>BetaShares S&amp;P/Asx 200 Resources Sector ETF</t>
  </si>
  <si>
    <t>QRE</t>
  </si>
  <si>
    <t>Insurance Australia Group Ltd</t>
  </si>
  <si>
    <t>IAG</t>
  </si>
  <si>
    <t>Fletcher Building Limited</t>
  </si>
  <si>
    <t>FBU</t>
  </si>
  <si>
    <t>Albemarle Corporation</t>
  </si>
  <si>
    <t>ALB</t>
  </si>
  <si>
    <t>Platinum Asia</t>
  </si>
  <si>
    <t>PLA0004AU</t>
  </si>
  <si>
    <t>Bailador Technology Investments Ltd</t>
  </si>
  <si>
    <t>BTI</t>
  </si>
  <si>
    <t>DGL Group Limited</t>
  </si>
  <si>
    <t>DGL</t>
  </si>
  <si>
    <t>Franklin Global Growth A</t>
  </si>
  <si>
    <t>FRT0009AU</t>
  </si>
  <si>
    <t>Reckitt Benckiser Group plc</t>
  </si>
  <si>
    <t>Flight Centre Travel Group Limited</t>
  </si>
  <si>
    <t>FLT</t>
  </si>
  <si>
    <t>Smartgroup Corporation Ltd</t>
  </si>
  <si>
    <t>SIQ</t>
  </si>
  <si>
    <t>Magellan Financial Group Ltd</t>
  </si>
  <si>
    <t>MFG</t>
  </si>
  <si>
    <t>Perpetual SHARE-PLUS Long-Short</t>
  </si>
  <si>
    <t>PER0072AU</t>
  </si>
  <si>
    <t>Ambev SA Sponsored ADR</t>
  </si>
  <si>
    <t>ABEV</t>
  </si>
  <si>
    <t>BetaShares S&amp;P 500 Yield Maximiser Fund</t>
  </si>
  <si>
    <t>UMAX</t>
  </si>
  <si>
    <t>Neuren Pharmaceuticals Limited</t>
  </si>
  <si>
    <t>NEU</t>
  </si>
  <si>
    <t>YMAX</t>
  </si>
  <si>
    <t>Wisetech Global Ltd.</t>
  </si>
  <si>
    <t>WTC</t>
  </si>
  <si>
    <t>Illumina, Inc.</t>
  </si>
  <si>
    <t>ILMN</t>
  </si>
  <si>
    <t>BetaShares S&amp;P/ASX 200 Financials Sector ETF</t>
  </si>
  <si>
    <t>QFN</t>
  </si>
  <si>
    <t>Perpetual Geared Australian</t>
  </si>
  <si>
    <t>PER0071AU</t>
  </si>
  <si>
    <t>Eli Lilly and Company</t>
  </si>
  <si>
    <t>LLY</t>
  </si>
  <si>
    <t>Auckland International Airport Limited</t>
  </si>
  <si>
    <t>AIA</t>
  </si>
  <si>
    <t>Perpetual ESG Australia Share</t>
  </si>
  <si>
    <t>PER0116AU</t>
  </si>
  <si>
    <t>iShares S&amp;P Small-Cap ETF CDI</t>
  </si>
  <si>
    <t>IJR</t>
  </si>
  <si>
    <t>Keyence Corporation</t>
  </si>
  <si>
    <t>Meta Platforms Inc. Class A</t>
  </si>
  <si>
    <t>META</t>
  </si>
  <si>
    <t>Deterra Royalties Ltd</t>
  </si>
  <si>
    <t>DRR</t>
  </si>
  <si>
    <t>iShares Hedged International Equity Idx</t>
  </si>
  <si>
    <t>BGL0044AU</t>
  </si>
  <si>
    <t>Safran SA</t>
  </si>
  <si>
    <t>SAF</t>
  </si>
  <si>
    <t>Australian Ethical Investment Ltd</t>
  </si>
  <si>
    <t>AEF</t>
  </si>
  <si>
    <t>VRSK</t>
  </si>
  <si>
    <t>Arista Networks, Inc.</t>
  </si>
  <si>
    <t>ANET</t>
  </si>
  <si>
    <t>Solaris Core Australian Equity PA</t>
  </si>
  <si>
    <t>SOL0001AU</t>
  </si>
  <si>
    <t>Lockheed Martin Corporation</t>
  </si>
  <si>
    <t>LMT</t>
  </si>
  <si>
    <t>Artisan Global Discovery</t>
  </si>
  <si>
    <t>OPS8304AU</t>
  </si>
  <si>
    <t>Cochlear Limited</t>
  </si>
  <si>
    <t>COH</t>
  </si>
  <si>
    <t>Global X Hydrogen ETF</t>
  </si>
  <si>
    <t>HGEN</t>
  </si>
  <si>
    <t>Macquarie Technology Group Limited</t>
  </si>
  <si>
    <t>MAQ</t>
  </si>
  <si>
    <t>Wells Fargo &amp; Company</t>
  </si>
  <si>
    <t>WFC</t>
  </si>
  <si>
    <t>Boston Scientific Corporation</t>
  </si>
  <si>
    <t>BSX</t>
  </si>
  <si>
    <t>iShares MSCI Emerging Markets ETF CDI</t>
  </si>
  <si>
    <t>IEM</t>
  </si>
  <si>
    <t>Sumitomo Mitsui Financial Group, Inc.</t>
  </si>
  <si>
    <t>American Express Company</t>
  </si>
  <si>
    <t>AXP</t>
  </si>
  <si>
    <t>SDI Group plc</t>
  </si>
  <si>
    <t>SDI</t>
  </si>
  <si>
    <t>iShares MSCI South Korea ETF</t>
  </si>
  <si>
    <t>Airbus SE</t>
  </si>
  <si>
    <t>AIR</t>
  </si>
  <si>
    <t>Lazard Global Equity Franchise S</t>
  </si>
  <si>
    <t>LAZ6803AU</t>
  </si>
  <si>
    <t>Agnico Eagle Mines Limited</t>
  </si>
  <si>
    <t>AEM</t>
  </si>
  <si>
    <t>Qantas Airways Limited</t>
  </si>
  <si>
    <t>QAN</t>
  </si>
  <si>
    <t>BEN</t>
  </si>
  <si>
    <t>MFS Global Equity Trust W</t>
  </si>
  <si>
    <t>MIA0001AU</t>
  </si>
  <si>
    <t>AXA IM Sustainable Equity</t>
  </si>
  <si>
    <t>ETL0171AU</t>
  </si>
  <si>
    <t>ARK Innovation ETF</t>
  </si>
  <si>
    <t>ARKK</t>
  </si>
  <si>
    <t>Ausbil Australian SmallCap</t>
  </si>
  <si>
    <t>AAP5529AU</t>
  </si>
  <si>
    <t>Bennelong Twenty20 Australian Equities</t>
  </si>
  <si>
    <t>BFL0017AU</t>
  </si>
  <si>
    <t>Lovisa Holdings Ltd.</t>
  </si>
  <si>
    <t>LOV</t>
  </si>
  <si>
    <t>BOQ</t>
  </si>
  <si>
    <t>Nanosonics Limited</t>
  </si>
  <si>
    <t>NAN</t>
  </si>
  <si>
    <t>Ausbil Active Sustainable Equity</t>
  </si>
  <si>
    <t>AAP3940AU</t>
  </si>
  <si>
    <t>VanEck S&amp;P/ASX Midcap ETF</t>
  </si>
  <si>
    <t>MVE</t>
  </si>
  <si>
    <t>Veolia Environnement SA</t>
  </si>
  <si>
    <t>VIE</t>
  </si>
  <si>
    <t>DFA0101AU</t>
  </si>
  <si>
    <t>Core Lithium Ltd</t>
  </si>
  <si>
    <t>CXO</t>
  </si>
  <si>
    <t>Schneider Electric SE</t>
  </si>
  <si>
    <t>SU</t>
  </si>
  <si>
    <t>Boeing Company</t>
  </si>
  <si>
    <t>BA</t>
  </si>
  <si>
    <t>Betashares Crypto Innovators ETF</t>
  </si>
  <si>
    <t>CRYP</t>
  </si>
  <si>
    <t>Claremont Global Fund</t>
  </si>
  <si>
    <t>ETL0390AU</t>
  </si>
  <si>
    <t>iShares Global Consumer Staples ETF Cert.</t>
  </si>
  <si>
    <t>IXI</t>
  </si>
  <si>
    <t>Vanguard Ethically Cons Intl Shrs Idx</t>
  </si>
  <si>
    <t>VAN8175AU</t>
  </si>
  <si>
    <t>Vanguard Growth ETF</t>
  </si>
  <si>
    <t>VUG</t>
  </si>
  <si>
    <t>iShares S&amp;P/ASX Small Ordinaries Index Fund</t>
  </si>
  <si>
    <t>ISO</t>
  </si>
  <si>
    <t>Ishares Core MSCI Australia ESG Leaders ETF Exchange Traded Fund Units</t>
  </si>
  <si>
    <t>IESG</t>
  </si>
  <si>
    <t>FOS Capital Ltd</t>
  </si>
  <si>
    <t>FOS</t>
  </si>
  <si>
    <t>iShares Core S&amp;P Small Cap ETF</t>
  </si>
  <si>
    <t>VanEck MSCI Multifactor Emerging Equity ETF</t>
  </si>
  <si>
    <t>EMKT</t>
  </si>
  <si>
    <t>Reckon Limited</t>
  </si>
  <si>
    <t>RKN</t>
  </si>
  <si>
    <t>iShares Europe ETF CDI</t>
  </si>
  <si>
    <t>IEU</t>
  </si>
  <si>
    <t>Judo Capital Holdings Limited</t>
  </si>
  <si>
    <t>JDO</t>
  </si>
  <si>
    <t>Spark New Zealand Limited</t>
  </si>
  <si>
    <t>SPK</t>
  </si>
  <si>
    <t>Vanguard Australian Corporate Fixed Interest Index ETF</t>
  </si>
  <si>
    <t>VACF</t>
  </si>
  <si>
    <t>Coloplast A/S Class B</t>
  </si>
  <si>
    <t>COLO.B</t>
  </si>
  <si>
    <t>Hansen Technologies Limited</t>
  </si>
  <si>
    <t>HSN</t>
  </si>
  <si>
    <t>Talga Group Ltd.</t>
  </si>
  <si>
    <t>TLG</t>
  </si>
  <si>
    <t>Betashares Climate Change Innovation ETF</t>
  </si>
  <si>
    <t>ERTH</t>
  </si>
  <si>
    <t>4DX</t>
  </si>
  <si>
    <t>VanEck Global Healthcare Leaders ETF</t>
  </si>
  <si>
    <t>HLTH</t>
  </si>
  <si>
    <t>Tesla, Inc.</t>
  </si>
  <si>
    <t>TSLA</t>
  </si>
  <si>
    <t>Service Stream Limited</t>
  </si>
  <si>
    <t>SSM</t>
  </si>
  <si>
    <t>HOW0002AU</t>
  </si>
  <si>
    <t>Fairfax India Holdings Corp</t>
  </si>
  <si>
    <t>PEXA Group Limited</t>
  </si>
  <si>
    <t>PXA</t>
  </si>
  <si>
    <t>Meridian Energy Limited</t>
  </si>
  <si>
    <t>MEZ</t>
  </si>
  <si>
    <t>Elders Limited</t>
  </si>
  <si>
    <t>ELD</t>
  </si>
  <si>
    <t>MSTR</t>
  </si>
  <si>
    <t>Super Retail Group Limited</t>
  </si>
  <si>
    <t>SUL</t>
  </si>
  <si>
    <t>MGOC</t>
  </si>
  <si>
    <t>PayPal Holdings, Inc.</t>
  </si>
  <si>
    <t>PYPL</t>
  </si>
  <si>
    <t>Chorus Limited</t>
  </si>
  <si>
    <t>CNU</t>
  </si>
  <si>
    <t>NorthStar Impact Australian Equities fd</t>
  </si>
  <si>
    <t>ETL6826AU</t>
  </si>
  <si>
    <t>Australian Ethical Emerging Companies WS</t>
  </si>
  <si>
    <t>AUG0027AU</t>
  </si>
  <si>
    <t>CrowdStrike Holdings, Inc. Class A</t>
  </si>
  <si>
    <t>CRWD</t>
  </si>
  <si>
    <t>a2 Milk Company Limited</t>
  </si>
  <si>
    <t>A2M</t>
  </si>
  <si>
    <t>Ausbil Australian Emerging Leaders</t>
  </si>
  <si>
    <t>AAP0104AU</t>
  </si>
  <si>
    <t>Clinuvel Pharmaceuticals Limited</t>
  </si>
  <si>
    <t>CUV</t>
  </si>
  <si>
    <t>Pendal Horizon Sustainable Aus Shr</t>
  </si>
  <si>
    <t>RFA0025AU</t>
  </si>
  <si>
    <t>Northrop Grumman Corp.</t>
  </si>
  <si>
    <t>NOC</t>
  </si>
  <si>
    <t>Chevron Corporation</t>
  </si>
  <si>
    <t>CVX</t>
  </si>
  <si>
    <t>Origin Energy Limited</t>
  </si>
  <si>
    <t>ORG</t>
  </si>
  <si>
    <t>Claremont Global Fund (hedged)</t>
  </si>
  <si>
    <t>ETL0391AU</t>
  </si>
  <si>
    <t>Robeco Emerging Conservative Equity AUD</t>
  </si>
  <si>
    <t>ETL0381AU</t>
  </si>
  <si>
    <t>Objective Corporation Limited</t>
  </si>
  <si>
    <t>OCL</t>
  </si>
  <si>
    <t>ADBE</t>
  </si>
  <si>
    <t>Austin Engineering Limited</t>
  </si>
  <si>
    <t>ANG</t>
  </si>
  <si>
    <t>ASX Limited</t>
  </si>
  <si>
    <t>Saunders International Limited</t>
  </si>
  <si>
    <t>SND</t>
  </si>
  <si>
    <t>Fairlight Global Small &amp; Mid Cap Hedged</t>
  </si>
  <si>
    <t>PIM0941AU</t>
  </si>
  <si>
    <t>Hammer Metals Limited</t>
  </si>
  <si>
    <t>HMX</t>
  </si>
  <si>
    <t>VanEck Global Clean Energy ETF</t>
  </si>
  <si>
    <t>CLNE</t>
  </si>
  <si>
    <t>Walkabout Resources Ltd.</t>
  </si>
  <si>
    <t>WKT</t>
  </si>
  <si>
    <t>BBUS</t>
  </si>
  <si>
    <t>Novo Nordisk A/S Sponsored ADR Class B</t>
  </si>
  <si>
    <t>NVO</t>
  </si>
  <si>
    <t>ReadyTech Holdings Ltd.</t>
  </si>
  <si>
    <t>RDY</t>
  </si>
  <si>
    <t>Walker &amp; Dunlop, Inc.</t>
  </si>
  <si>
    <t>WD</t>
  </si>
  <si>
    <t>Magellan Global (Hedged)</t>
  </si>
  <si>
    <t>MGE0007AU</t>
  </si>
  <si>
    <t>VanEck MSCI International Value ETF</t>
  </si>
  <si>
    <t>VLUE</t>
  </si>
  <si>
    <t>archTIS Ltd.</t>
  </si>
  <si>
    <t>AR9</t>
  </si>
  <si>
    <t>Temple &amp; Webster Group Ltd</t>
  </si>
  <si>
    <t>TPW</t>
  </si>
  <si>
    <t>Dimensional Glb Sstnblty Trust Unhdg</t>
  </si>
  <si>
    <t>DFA0041AU</t>
  </si>
  <si>
    <t>VanEck Australian Banks ETF</t>
  </si>
  <si>
    <t>MVB</t>
  </si>
  <si>
    <t>Renascor Resources Ltd</t>
  </si>
  <si>
    <t>RNU</t>
  </si>
  <si>
    <t>ARM</t>
  </si>
  <si>
    <t>Pendal Global Emerging Mkts Oppes - WS</t>
  </si>
  <si>
    <t>BTA0419AU</t>
  </si>
  <si>
    <t>SDI Limited</t>
  </si>
  <si>
    <t>Occidental Petroleum Corporation</t>
  </si>
  <si>
    <t>OXY</t>
  </si>
  <si>
    <t>Argo Investments Limited</t>
  </si>
  <si>
    <t>ARG</t>
  </si>
  <si>
    <t>Vaneck Gold Bullion ETF Exchange Traded Fund Units</t>
  </si>
  <si>
    <t>NUGG</t>
  </si>
  <si>
    <t>OZR</t>
  </si>
  <si>
    <t>Thorney Opportunities Ltd.</t>
  </si>
  <si>
    <t>TOP</t>
  </si>
  <si>
    <t>SCH0003AU</t>
  </si>
  <si>
    <t>Citigroup Inc.</t>
  </si>
  <si>
    <t>C</t>
  </si>
  <si>
    <t>QUALCOMM Incorporated</t>
  </si>
  <si>
    <t>QCOM</t>
  </si>
  <si>
    <t>Broadcom Inc.</t>
  </si>
  <si>
    <t>AVGO</t>
  </si>
  <si>
    <t>ETL0172AU</t>
  </si>
  <si>
    <t>Norwegian Cruise Line Holdings Ltd.</t>
  </si>
  <si>
    <t>NCLH</t>
  </si>
  <si>
    <t>Alpha HPA Limited</t>
  </si>
  <si>
    <t>A4N</t>
  </si>
  <si>
    <t>Fidelity Global Emerging Markets Fund</t>
  </si>
  <si>
    <t>FEMX</t>
  </si>
  <si>
    <t>Teck Resources Limited Class B</t>
  </si>
  <si>
    <t>Palantir Technologies Inc. Class A</t>
  </si>
  <si>
    <t>PLTR</t>
  </si>
  <si>
    <t>RPMGlobal Holdings Ltd</t>
  </si>
  <si>
    <t>RUL</t>
  </si>
  <si>
    <t>BetaShares Managed Risk Global Share Fund</t>
  </si>
  <si>
    <t>WRLD</t>
  </si>
  <si>
    <t>Teladoc Health, Inc.</t>
  </si>
  <si>
    <t>TDOC</t>
  </si>
  <si>
    <t>TotalEnergies SE</t>
  </si>
  <si>
    <t>TTE</t>
  </si>
  <si>
    <t>Synchrony Financial</t>
  </si>
  <si>
    <t>SYF</t>
  </si>
  <si>
    <t>OC Premium Small Companies</t>
  </si>
  <si>
    <t>OPS0002AU</t>
  </si>
  <si>
    <t>SYI</t>
  </si>
  <si>
    <t>Trade Desk, Inc. Class A</t>
  </si>
  <si>
    <t>TTD</t>
  </si>
  <si>
    <t>Australian Finance Group Ltd.</t>
  </si>
  <si>
    <t>AFG</t>
  </si>
  <si>
    <t>SO4</t>
  </si>
  <si>
    <t>Metals Australia Ltd</t>
  </si>
  <si>
    <t>MLS</t>
  </si>
  <si>
    <t>Goldman Sachs Group, Inc.</t>
  </si>
  <si>
    <t>GS</t>
  </si>
  <si>
    <t>Shopify, Inc. Class A</t>
  </si>
  <si>
    <t>SHOP</t>
  </si>
  <si>
    <t>Alibaba Group Holding Limited</t>
  </si>
  <si>
    <t>Duratec Limited</t>
  </si>
  <si>
    <t>DUR</t>
  </si>
  <si>
    <t>Bega Cheese Limited</t>
  </si>
  <si>
    <t>BGA</t>
  </si>
  <si>
    <t>CAT</t>
  </si>
  <si>
    <t>Nuix Ltd.</t>
  </si>
  <si>
    <t>NXL</t>
  </si>
  <si>
    <t>FSF5774AU</t>
  </si>
  <si>
    <t>WDIV</t>
  </si>
  <si>
    <t>Nickel Industries Limited</t>
  </si>
  <si>
    <t>NIC</t>
  </si>
  <si>
    <t>Viva Energy Group Ltd.</t>
  </si>
  <si>
    <t>VEA</t>
  </si>
  <si>
    <t>MA Financial Group Limited</t>
  </si>
  <si>
    <t>MAF</t>
  </si>
  <si>
    <t>DroneShield Limited</t>
  </si>
  <si>
    <t>DRO</t>
  </si>
  <si>
    <t>ARK Next Generation Internet ETF</t>
  </si>
  <si>
    <t>ARKW</t>
  </si>
  <si>
    <t>Megaport Ltd.</t>
  </si>
  <si>
    <t>MP1</t>
  </si>
  <si>
    <t>BNP Paribas S.A. Class A</t>
  </si>
  <si>
    <t>BNP</t>
  </si>
  <si>
    <t>Dimensional Global Core Equity AUD Hgd</t>
  </si>
  <si>
    <t>DFA0009AU</t>
  </si>
  <si>
    <t>Medibank Private Ltd.</t>
  </si>
  <si>
    <t>MPL</t>
  </si>
  <si>
    <t>BetaShares Global Healthcare ETF - Currency Hedged</t>
  </si>
  <si>
    <t>DRUG</t>
  </si>
  <si>
    <t>Ophir High Conviction Fund</t>
  </si>
  <si>
    <t>OPH</t>
  </si>
  <si>
    <t>RPM Automotive Group Ltd.</t>
  </si>
  <si>
    <t>RPM</t>
  </si>
  <si>
    <t>Docebo, Inc.</t>
  </si>
  <si>
    <t>DCBO</t>
  </si>
  <si>
    <t>VanEck Video Gaming and Esports ETF</t>
  </si>
  <si>
    <t>ESPO</t>
  </si>
  <si>
    <t>Imugene Ltd</t>
  </si>
  <si>
    <t>IMU</t>
  </si>
  <si>
    <t>Ionic Rare Earths Limited</t>
  </si>
  <si>
    <t>IXR</t>
  </si>
  <si>
    <t>Kinatico Limited</t>
  </si>
  <si>
    <t>KYP</t>
  </si>
  <si>
    <t>Indutrade AB</t>
  </si>
  <si>
    <t>INDT</t>
  </si>
  <si>
    <t>Atkore Inc</t>
  </si>
  <si>
    <t>ATKR</t>
  </si>
  <si>
    <t>Desert Metals Ltd.</t>
  </si>
  <si>
    <t>DM1</t>
  </si>
  <si>
    <t>Fairfax Financial Holdings Limited</t>
  </si>
  <si>
    <t>FRFHF</t>
  </si>
  <si>
    <t>Axon Enterprise Inc</t>
  </si>
  <si>
    <t>AXON</t>
  </si>
  <si>
    <t>BetaShares Cloud Computing ETF Units</t>
  </si>
  <si>
    <t>CLDD</t>
  </si>
  <si>
    <t>Zscaler, Inc.</t>
  </si>
  <si>
    <t>ZS</t>
  </si>
  <si>
    <t>United Overseas Australia Ltd</t>
  </si>
  <si>
    <t>UOS</t>
  </si>
  <si>
    <t>Sociedad Quimica y Minera de Chile S.A. Sponsored ADR Pfd Series B</t>
  </si>
  <si>
    <t>SQM</t>
  </si>
  <si>
    <t>American West Metals Ltd.</t>
  </si>
  <si>
    <t>AW1</t>
  </si>
  <si>
    <t>Lachlan Star Limited</t>
  </si>
  <si>
    <t>LSA</t>
  </si>
  <si>
    <t>PME</t>
  </si>
  <si>
    <t>Instalco AB</t>
  </si>
  <si>
    <t>INSTAL</t>
  </si>
  <si>
    <t>SOL</t>
  </si>
  <si>
    <t>Silver Mines Limited</t>
  </si>
  <si>
    <t>SVL</t>
  </si>
  <si>
    <t>Texas Pacific Land Corporation</t>
  </si>
  <si>
    <t>TPL</t>
  </si>
  <si>
    <t>MercadoLibre, Inc.</t>
  </si>
  <si>
    <t>MELI</t>
  </si>
  <si>
    <t>Weebit Nano Ltd.</t>
  </si>
  <si>
    <t>WBT</t>
  </si>
  <si>
    <t>Adyen N.V. Unsponsored ADR</t>
  </si>
  <si>
    <t>ADYEY</t>
  </si>
  <si>
    <t>TOI</t>
  </si>
  <si>
    <t>NOVONIX Ltd</t>
  </si>
  <si>
    <t>NVX</t>
  </si>
  <si>
    <t>Frontier Digital Ventures Ltd.</t>
  </si>
  <si>
    <t>FDV</t>
  </si>
  <si>
    <t>HubSpot, Inc.</t>
  </si>
  <si>
    <t>HUBS</t>
  </si>
  <si>
    <t>Barrett Business Services, Inc.</t>
  </si>
  <si>
    <t>BBSI</t>
  </si>
  <si>
    <t>Lumine Group Inc.</t>
  </si>
  <si>
    <t>LMN</t>
  </si>
  <si>
    <t>Prescient Therapeutics Limited</t>
  </si>
  <si>
    <t>PTX</t>
  </si>
  <si>
    <t>Avenira Limited</t>
  </si>
  <si>
    <t>AEV</t>
  </si>
  <si>
    <t>CRH public limited company</t>
  </si>
  <si>
    <t>CRH</t>
  </si>
  <si>
    <t>Synopsys, Inc.</t>
  </si>
  <si>
    <t>SNPS</t>
  </si>
  <si>
    <t>Watsco, Inc.</t>
  </si>
  <si>
    <t>WSO</t>
  </si>
  <si>
    <t>Walt Disney Company</t>
  </si>
  <si>
    <t>DIS</t>
  </si>
  <si>
    <t>Audinate Group Ltd.</t>
  </si>
  <si>
    <t>AD8</t>
  </si>
  <si>
    <t>Imdex Ltd</t>
  </si>
  <si>
    <t>IMD</t>
  </si>
  <si>
    <t>Kingsrose Mining Ltd</t>
  </si>
  <si>
    <t>KRM</t>
  </si>
  <si>
    <t>Kinsale Capital Group, Inc.</t>
  </si>
  <si>
    <t>KNSL</t>
  </si>
  <si>
    <t>Sigma Healthcare Ltd</t>
  </si>
  <si>
    <t>SIG</t>
  </si>
  <si>
    <t>American Rare Earths Ltd</t>
  </si>
  <si>
    <t>ARR</t>
  </si>
  <si>
    <t>Zip Co Ltd.</t>
  </si>
  <si>
    <t>ZIP</t>
  </si>
  <si>
    <t>Fidelity Future Leaders</t>
  </si>
  <si>
    <t>FID0026AU</t>
  </si>
  <si>
    <t>Province Resources Ltd</t>
  </si>
  <si>
    <t>PRL</t>
  </si>
  <si>
    <t>Schrodinger, Inc.</t>
  </si>
  <si>
    <t>SDGR</t>
  </si>
  <si>
    <t>Eagers Automotive Limited</t>
  </si>
  <si>
    <t>APE</t>
  </si>
  <si>
    <t>Connexion Mobility Ltd</t>
  </si>
  <si>
    <t>CXZ</t>
  </si>
  <si>
    <t>Tyler Technologies, Inc.</t>
  </si>
  <si>
    <t>TYL</t>
  </si>
  <si>
    <t>ZM</t>
  </si>
  <si>
    <t>AST SpaceMobile, Inc. Class A</t>
  </si>
  <si>
    <t>ASTS</t>
  </si>
  <si>
    <t>Intuitive Surgical, Inc.</t>
  </si>
  <si>
    <t>ISRG</t>
  </si>
  <si>
    <t>FINEOS Corporation Holdings Plc Shs Chess Depositary Interests Repr 1 Sh</t>
  </si>
  <si>
    <t>FCL</t>
  </si>
  <si>
    <t>SNOW</t>
  </si>
  <si>
    <t>Great Boulder Resources Ltd</t>
  </si>
  <si>
    <t>GBR</t>
  </si>
  <si>
    <t>Techtronic Industries Co., Ltd. Sponsored ADR</t>
  </si>
  <si>
    <t>TTNDY</t>
  </si>
  <si>
    <t>Mach7 Technologies Ltd.</t>
  </si>
  <si>
    <t>M7T</t>
  </si>
  <si>
    <t>Coinbase Global, Inc. Class A</t>
  </si>
  <si>
    <t>COIN</t>
  </si>
  <si>
    <t>Pinnacle Investment Management Group Limited</t>
  </si>
  <si>
    <t>PNI</t>
  </si>
  <si>
    <t>Saturn Metals Ltd.</t>
  </si>
  <si>
    <t>STN</t>
  </si>
  <si>
    <t>Etsy, Inc.</t>
  </si>
  <si>
    <t>ETSY</t>
  </si>
  <si>
    <t>ioneer Limited</t>
  </si>
  <si>
    <t>INR</t>
  </si>
  <si>
    <t>City Chic Collective Limited</t>
  </si>
  <si>
    <t>CCX</t>
  </si>
  <si>
    <t>Amadeus IT Group SA Class A</t>
  </si>
  <si>
    <t>3DA</t>
  </si>
  <si>
    <t>Spotify Technology SA</t>
  </si>
  <si>
    <t>SPOT</t>
  </si>
  <si>
    <t>Intercontinental Exchange, Inc.</t>
  </si>
  <si>
    <t>ICE</t>
  </si>
  <si>
    <t>Kip McGrath Education Centres Limited</t>
  </si>
  <si>
    <t>KME</t>
  </si>
  <si>
    <t>Zebra Technologies Corporation Class A</t>
  </si>
  <si>
    <t>ZBRA</t>
  </si>
  <si>
    <t>Planet Fitness, Inc. Class A</t>
  </si>
  <si>
    <t>PLNT</t>
  </si>
  <si>
    <t>Lam Research Corporation</t>
  </si>
  <si>
    <t>LRCX</t>
  </si>
  <si>
    <t>Evolution AB</t>
  </si>
  <si>
    <t>EVO</t>
  </si>
  <si>
    <t>Electro Optic Systems Holdings Limited</t>
  </si>
  <si>
    <t>EOS</t>
  </si>
  <si>
    <t>AO1</t>
  </si>
  <si>
    <t>Upstart Holdings, Inc.</t>
  </si>
  <si>
    <t>UPST</t>
  </si>
  <si>
    <t>Treasury Wine Estates Limited</t>
  </si>
  <si>
    <t>TWE</t>
  </si>
  <si>
    <t>Pan American Silver Corp.</t>
  </si>
  <si>
    <t>PAAS</t>
  </si>
  <si>
    <t>Black Cat Syndicate Ltd.</t>
  </si>
  <si>
    <t>BC8</t>
  </si>
  <si>
    <t>Lexicon Pharmaceuticals, Inc.</t>
  </si>
  <si>
    <t>LXRX</t>
  </si>
  <si>
    <t>CRISPR Therapeutics AG</t>
  </si>
  <si>
    <t>CRSP</t>
  </si>
  <si>
    <t>Atlassian Corp Class A</t>
  </si>
  <si>
    <t>TEAM</t>
  </si>
  <si>
    <t>Kalium Lakes Ltd</t>
  </si>
  <si>
    <t>KLL</t>
  </si>
  <si>
    <t>Altria Group, Inc.</t>
  </si>
  <si>
    <t>MO</t>
  </si>
  <si>
    <t>Eastern Resources Limited</t>
  </si>
  <si>
    <t>EFE</t>
  </si>
  <si>
    <t>DSV A/S</t>
  </si>
  <si>
    <t>DSV</t>
  </si>
  <si>
    <t>Strategic Education, Inc.</t>
  </si>
  <si>
    <t>STRA</t>
  </si>
  <si>
    <t>GLXY</t>
  </si>
  <si>
    <t>TLX</t>
  </si>
  <si>
    <t>RTX</t>
  </si>
  <si>
    <t>AGL Energy Limited</t>
  </si>
  <si>
    <t>AGL</t>
  </si>
  <si>
    <t>TECK</t>
  </si>
  <si>
    <t>Pentanet Ltd</t>
  </si>
  <si>
    <t>5GG</t>
  </si>
  <si>
    <t>Chalice Mining Limited</t>
  </si>
  <si>
    <t>CHN</t>
  </si>
  <si>
    <t>Alcidion Group Limited</t>
  </si>
  <si>
    <t>ALC</t>
  </si>
  <si>
    <t>NIO Inc. Sponsored ADR Class A</t>
  </si>
  <si>
    <t>NIO</t>
  </si>
  <si>
    <t>Roku, Inc. Class A</t>
  </si>
  <si>
    <t>ROKU</t>
  </si>
  <si>
    <t>Sea Limited Sponsored ADR Class A</t>
  </si>
  <si>
    <t>SE</t>
  </si>
  <si>
    <t>Viavi Solutions Inc</t>
  </si>
  <si>
    <t>VIAV</t>
  </si>
  <si>
    <t>First Majestic Silver Corp.</t>
  </si>
  <si>
    <t>Aon Plc Class A</t>
  </si>
  <si>
    <t>AON</t>
  </si>
  <si>
    <t>BioNTech SE Sponsored ADR</t>
  </si>
  <si>
    <t>BNTX</t>
  </si>
  <si>
    <t>Riversgold Ltd.</t>
  </si>
  <si>
    <t>RGL</t>
  </si>
  <si>
    <t>Pinterest, Inc. Class A</t>
  </si>
  <si>
    <t>PINS</t>
  </si>
  <si>
    <t>Fiverr International Ltd.</t>
  </si>
  <si>
    <t>FVRR</t>
  </si>
  <si>
    <t>Evolution Mining Limited</t>
  </si>
  <si>
    <t>EVN</t>
  </si>
  <si>
    <t>Flutter Entertainment Plc</t>
  </si>
  <si>
    <t>FLTR</t>
  </si>
  <si>
    <t>Medical Developments International Limited</t>
  </si>
  <si>
    <t>MVP</t>
  </si>
  <si>
    <t>Games Workshop Group PLC</t>
  </si>
  <si>
    <t>GAW</t>
  </si>
  <si>
    <t>ARKF</t>
  </si>
  <si>
    <t>Exelixis, Inc.</t>
  </si>
  <si>
    <t>EXEL</t>
  </si>
  <si>
    <t>JB Hi-Fi Limited</t>
  </si>
  <si>
    <t>JBH</t>
  </si>
  <si>
    <t>CD Projekt S.A. Unsponsored ADR</t>
  </si>
  <si>
    <t>OTGLY</t>
  </si>
  <si>
    <t>OpenLearning Ltd.</t>
  </si>
  <si>
    <t>OLL</t>
  </si>
  <si>
    <t>Orexplore Technologies Ltd.</t>
  </si>
  <si>
    <t>OXT</t>
  </si>
  <si>
    <t>Locality Planning Energy Holdings Limited</t>
  </si>
  <si>
    <t>LPE</t>
  </si>
  <si>
    <t>Exact Sciences Corporation</t>
  </si>
  <si>
    <t>EXAS</t>
  </si>
  <si>
    <t>Lemonade Inc</t>
  </si>
  <si>
    <t>LMND</t>
  </si>
  <si>
    <t>Take-Two Interactive Software, Inc.</t>
  </si>
  <si>
    <t>TTWO</t>
  </si>
  <si>
    <t>Moderna, Inc.</t>
  </si>
  <si>
    <t>MRNA</t>
  </si>
  <si>
    <t>Archer Materials Limited</t>
  </si>
  <si>
    <t>AXE</t>
  </si>
  <si>
    <t>Peoplein Limited</t>
  </si>
  <si>
    <t>PPE</t>
  </si>
  <si>
    <t>Bravura Solutions Limited</t>
  </si>
  <si>
    <t>BVS</t>
  </si>
  <si>
    <t>Live Oak Bancshares, Inc.</t>
  </si>
  <si>
    <t>LOB</t>
  </si>
  <si>
    <t>Twilio, Inc. Class A</t>
  </si>
  <si>
    <t>TWLO</t>
  </si>
  <si>
    <t>COMPASS Pathways Plc Sponsored ADR</t>
  </si>
  <si>
    <t>CMPS</t>
  </si>
  <si>
    <t>JD.com, Inc. Sponsored ADR Class A</t>
  </si>
  <si>
    <t>JD</t>
  </si>
  <si>
    <t>LifeVantage Corporation</t>
  </si>
  <si>
    <t>LFVN</t>
  </si>
  <si>
    <t>Wix.com Ltd.</t>
  </si>
  <si>
    <t>WIX</t>
  </si>
  <si>
    <t>TBA</t>
  </si>
  <si>
    <t>Integral Diagnostics Ltd</t>
  </si>
  <si>
    <t>IDX</t>
  </si>
  <si>
    <t>Coupang, Inc. Class A</t>
  </si>
  <si>
    <t>CPNG</t>
  </si>
  <si>
    <t>Austal Limited</t>
  </si>
  <si>
    <t>ASB</t>
  </si>
  <si>
    <t>Outset Medical, Inc.</t>
  </si>
  <si>
    <t>OM</t>
  </si>
  <si>
    <t>Stem Inc</t>
  </si>
  <si>
    <t>STEM</t>
  </si>
  <si>
    <t>Pacific Biosciences of California, Inc.</t>
  </si>
  <si>
    <t>PACB</t>
  </si>
  <si>
    <t>Tyro Payments Ltd.</t>
  </si>
  <si>
    <t>TYR</t>
  </si>
  <si>
    <t>Novatti Group Ltd.</t>
  </si>
  <si>
    <t>NOV</t>
  </si>
  <si>
    <t>EML Payments Ltd.</t>
  </si>
  <si>
    <t>EML</t>
  </si>
  <si>
    <t>Rumble, Inc. Class A</t>
  </si>
  <si>
    <t>RUM</t>
  </si>
  <si>
    <t>Dubber Corporation Limited</t>
  </si>
  <si>
    <t>DUB</t>
  </si>
  <si>
    <t>Diversified United Investment Limited</t>
  </si>
  <si>
    <t>DUI</t>
  </si>
  <si>
    <t>Fabasoft AG</t>
  </si>
  <si>
    <t>FAA</t>
  </si>
  <si>
    <t>Seeing Machines Limited</t>
  </si>
  <si>
    <t>SEE</t>
  </si>
  <si>
    <t>Zalando SE</t>
  </si>
  <si>
    <t>ZAL</t>
  </si>
  <si>
    <t>Zelira Therapeutics Ltd.</t>
  </si>
  <si>
    <t>ZLD</t>
  </si>
  <si>
    <t>ikeGPS Group Ltd</t>
  </si>
  <si>
    <t>IKE</t>
  </si>
  <si>
    <t>Desktop Metal, Inc. Class A</t>
  </si>
  <si>
    <t>DM</t>
  </si>
  <si>
    <t>freee K.K.</t>
  </si>
  <si>
    <t>Next Science Ltd</t>
  </si>
  <si>
    <t>NXS</t>
  </si>
  <si>
    <t>Kinnevik AB Class B</t>
  </si>
  <si>
    <t>KINV.B</t>
  </si>
  <si>
    <t>Aeva Technologies, Inc.</t>
  </si>
  <si>
    <t>AEVA</t>
  </si>
  <si>
    <t>Carbon Revolution Public Limited Company</t>
  </si>
  <si>
    <t>CREV</t>
  </si>
  <si>
    <t>Pointerra Ltd.</t>
  </si>
  <si>
    <t>3DP</t>
  </si>
  <si>
    <t>Fulgent Genetics, Inc.</t>
  </si>
  <si>
    <t>FLGT</t>
  </si>
  <si>
    <t>Harvey Norman Holdings Ltd</t>
  </si>
  <si>
    <t>HVN</t>
  </si>
  <si>
    <t>Opendoor Technologies Inc</t>
  </si>
  <si>
    <t>OPEN</t>
  </si>
  <si>
    <t>Veralto Corporation</t>
  </si>
  <si>
    <t>VLTO</t>
  </si>
  <si>
    <t>Genesis Minerals Limited</t>
  </si>
  <si>
    <t>GMD</t>
  </si>
  <si>
    <t>Vuzix Corporation</t>
  </si>
  <si>
    <t>VUZI</t>
  </si>
  <si>
    <t>Cann Group Ltd.</t>
  </si>
  <si>
    <t>CAN</t>
  </si>
  <si>
    <t>Airtasker Ltd</t>
  </si>
  <si>
    <t>ART</t>
  </si>
  <si>
    <t>Top Glove Corporation Bhd.</t>
  </si>
  <si>
    <t>SES</t>
  </si>
  <si>
    <t>BVA</t>
  </si>
  <si>
    <t>Stillfront Group AB</t>
  </si>
  <si>
    <t>SF</t>
  </si>
  <si>
    <t>Tilray Brands, Inc.</t>
  </si>
  <si>
    <t>TLRY</t>
  </si>
  <si>
    <t>Fastly, Inc. Class A</t>
  </si>
  <si>
    <t>FSLY</t>
  </si>
  <si>
    <t>BASE, Inc.</t>
  </si>
  <si>
    <t>StoneCo Ltd. Class A</t>
  </si>
  <si>
    <t>STNE</t>
  </si>
  <si>
    <t>OEC</t>
  </si>
  <si>
    <t>Meituan Class B</t>
  </si>
  <si>
    <t>Naked Wines plc</t>
  </si>
  <si>
    <t>WINE</t>
  </si>
  <si>
    <t>Lake Resources N.L.</t>
  </si>
  <si>
    <t>LKE</t>
  </si>
  <si>
    <t>St. Barbara Ltd.</t>
  </si>
  <si>
    <t>SBM</t>
  </si>
  <si>
    <t>PointsBet Holdings Ltd.</t>
  </si>
  <si>
    <t>PBH</t>
  </si>
  <si>
    <t>Bass Oil Ltd</t>
  </si>
  <si>
    <t>BAS</t>
  </si>
  <si>
    <t>Falcon Metals Ltd</t>
  </si>
  <si>
    <t>FAL</t>
  </si>
  <si>
    <t>CuriosityStream Inc Class A</t>
  </si>
  <si>
    <t>CURI</t>
  </si>
  <si>
    <t>Doctor Care Anywhere Group PLC Shs Chess Depository Interests Repr 1 sh</t>
  </si>
  <si>
    <t>DOC</t>
  </si>
  <si>
    <t>Skillz Inc. Class A</t>
  </si>
  <si>
    <t>SKLZ</t>
  </si>
  <si>
    <t>Aterian Inc</t>
  </si>
  <si>
    <t>ATER</t>
  </si>
  <si>
    <t>Silvergate Capital Corp. Class A</t>
  </si>
  <si>
    <t>SICP</t>
  </si>
  <si>
    <t>Member Direct - Multiple Asset Class Investment Options</t>
  </si>
  <si>
    <t>Asset Class</t>
  </si>
  <si>
    <t>Managed</t>
  </si>
  <si>
    <t>Listed equity</t>
  </si>
  <si>
    <t>Externally Managed</t>
  </si>
  <si>
    <t>INT0040AU</t>
  </si>
  <si>
    <t>Total Equity</t>
  </si>
  <si>
    <t>Fixed Income - Internally Managed</t>
  </si>
  <si>
    <t>Total Fixed Income</t>
  </si>
  <si>
    <t>Unlisted Alternatives - Internally managed</t>
  </si>
  <si>
    <t>Total Alternatives</t>
  </si>
  <si>
    <t>Total Cash</t>
  </si>
  <si>
    <t>Cor Capital Fund</t>
  </si>
  <si>
    <t>COR0001AU</t>
  </si>
  <si>
    <t>Vanguard High Growth Index</t>
  </si>
  <si>
    <t>VAN0111AU</t>
  </si>
  <si>
    <t>Perpetual Diversified Real Return Z</t>
  </si>
  <si>
    <t>PER6115AU</t>
  </si>
  <si>
    <t>Vanguard Growth Index</t>
  </si>
  <si>
    <t>VAN0110AU</t>
  </si>
  <si>
    <t>Vanguard Balanced Index Fund</t>
  </si>
  <si>
    <t>VAN0108AU</t>
  </si>
  <si>
    <t>Vanguard Diversified High Growth Index ETF</t>
  </si>
  <si>
    <t>VDHG</t>
  </si>
  <si>
    <t>Australian Ethical Balanced WS</t>
  </si>
  <si>
    <t>AUG0017AU</t>
  </si>
  <si>
    <t>Vanguard Diversified Growth Index ETF</t>
  </si>
  <si>
    <t>VDGR</t>
  </si>
  <si>
    <t>Russell Diversified 50 A</t>
  </si>
  <si>
    <t>RIM0003AU</t>
  </si>
  <si>
    <t>Vanguard Conservative Index</t>
  </si>
  <si>
    <t>VAN0109AU</t>
  </si>
  <si>
    <t>SCH0047AU</t>
  </si>
  <si>
    <t>Perpetual ESG Real Return</t>
  </si>
  <si>
    <t>PER0761AU</t>
  </si>
  <si>
    <t>Vanguard Diversified Conservative Index ETF</t>
  </si>
  <si>
    <t>VDCO</t>
  </si>
  <si>
    <t>Advance Balanced Multi-Blend W</t>
  </si>
  <si>
    <t>ADV0050AU</t>
  </si>
  <si>
    <t>Grand Total</t>
  </si>
  <si>
    <t>Bendigo and Adelaide Bank Limited</t>
  </si>
  <si>
    <t>Pepper Money Limited</t>
  </si>
  <si>
    <t>Hollard Insurance</t>
  </si>
  <si>
    <t>Latitude Group Holdings Limited</t>
  </si>
  <si>
    <t>Flexicommercial ABS Trust</t>
  </si>
  <si>
    <t>Insurance Australia Group Limited</t>
  </si>
  <si>
    <t>Fortlake Asset Management</t>
  </si>
  <si>
    <t>Capital Group Investment Management Limited</t>
  </si>
  <si>
    <t>Russel Investment Management Limited</t>
  </si>
  <si>
    <t>Invesco Australia Limited</t>
  </si>
  <si>
    <t>Australian Unity Office Fund</t>
  </si>
  <si>
    <t>Growthpoint Properties Australia</t>
  </si>
  <si>
    <t>ISHARES FTSE GBL PROPERTY EX AUS (AUD HEDGED) ETF</t>
  </si>
  <si>
    <t>National Storage REIT</t>
  </si>
  <si>
    <t>Rural Funds Group</t>
  </si>
  <si>
    <t>SLF</t>
  </si>
  <si>
    <t>AOF</t>
  </si>
  <si>
    <t>GLPR</t>
  </si>
  <si>
    <t>GOZ</t>
  </si>
  <si>
    <t>NSR</t>
  </si>
  <si>
    <t>RFF</t>
  </si>
  <si>
    <t>4D Global Infrastructure AUD Hedged</t>
  </si>
  <si>
    <t>ISHARES FTSE GBL Infrastructure (AUD HEDGED) ETF</t>
  </si>
  <si>
    <t>Lazard Global Listed Infrastructure S</t>
  </si>
  <si>
    <t>TGP0008AU</t>
  </si>
  <si>
    <t>BFL3306AU</t>
  </si>
  <si>
    <t>GLIN</t>
  </si>
  <si>
    <t>LAZ1657AU</t>
  </si>
  <si>
    <t>Vaneck Global Listed Private Credit (AUD Hedged) ETF Exchange Traded Fund Units</t>
  </si>
  <si>
    <t>GraniteShares 2x Long NVDA Daily ETF</t>
  </si>
  <si>
    <t>Direxion Daily Semiconductor Bull 3x Shares</t>
  </si>
  <si>
    <t>iShares Bitcoin Trust ETF</t>
  </si>
  <si>
    <t>GPEQ</t>
  </si>
  <si>
    <t>NVDL</t>
  </si>
  <si>
    <t>PMGOLD</t>
  </si>
  <si>
    <t>SOXL</t>
  </si>
  <si>
    <t>IBIT</t>
  </si>
  <si>
    <t>JPMorgan Global Research Enhanced Index Equity (Hedged) Active ETF</t>
  </si>
  <si>
    <t>Vanguard MSCI International Small Cos Index ETF</t>
  </si>
  <si>
    <t>iShares Core MSCI World Ex Australia ESG Leaders (AUD Hedged) ETF Units</t>
  </si>
  <si>
    <t>Betashares Australian Quality ETF Exchange Traded Fund Units</t>
  </si>
  <si>
    <t>Langdon Global Smaller Companies A</t>
  </si>
  <si>
    <t>Perennial Strategic Natural Resources Tr</t>
  </si>
  <si>
    <t>Invesco WS Aus Smaller Companies-Class A</t>
  </si>
  <si>
    <t>SGH Limited</t>
  </si>
  <si>
    <t>Orora Limited</t>
  </si>
  <si>
    <t>Universal Store Holdings Ltd.</t>
  </si>
  <si>
    <t>BetaShares Geared U.S. Equity Fund - Currency Hedged</t>
  </si>
  <si>
    <t>Invesco WS Global Opportunities-Hedged A</t>
  </si>
  <si>
    <t>Life360, Inc. Shs Chess Depository Interests Repr 3 Sh</t>
  </si>
  <si>
    <t>Ironbark Brown Advisory Global Share</t>
  </si>
  <si>
    <t>Global X FANG+ ETF</t>
  </si>
  <si>
    <t>Yarra Global Small Companies Fund</t>
  </si>
  <si>
    <t>Glencore plc</t>
  </si>
  <si>
    <t>Canadian National Railway Company</t>
  </si>
  <si>
    <t>Aoris International Fund A</t>
  </si>
  <si>
    <t>JPMorgan Global Research Enhanced Index Equity Active ETF</t>
  </si>
  <si>
    <t>IFP Global Franchise II (H) (Wholsl) W</t>
  </si>
  <si>
    <t>Betashares NASDAQ 100 Equal Weight ETF</t>
  </si>
  <si>
    <t>Global X Uranium ETF</t>
  </si>
  <si>
    <t>Alibaba Group Holding Limited Sponsored ADR</t>
  </si>
  <si>
    <t>iShares U.S. Financials ETF</t>
  </si>
  <si>
    <t>iShares MSCI Mexico ETF</t>
  </si>
  <si>
    <t>Invesco Aerospace &amp; Defense ETF</t>
  </si>
  <si>
    <t>Nick Scali Limited</t>
  </si>
  <si>
    <t>News Corporation Shs B Chess Depository Interests repr 1 Sh</t>
  </si>
  <si>
    <t>Caterpillar Inc.</t>
  </si>
  <si>
    <t>Adobe Inc.</t>
  </si>
  <si>
    <t>Amotiv Limited</t>
  </si>
  <si>
    <t>Investors Mutual WS Aus Smaller Co</t>
  </si>
  <si>
    <t>Ventia Services Group Limited</t>
  </si>
  <si>
    <t>Macquarie Core Australian Equity Active ETF</t>
  </si>
  <si>
    <t>SiteMinder Limited</t>
  </si>
  <si>
    <t>Pro Medicus, Ltd.</t>
  </si>
  <si>
    <t>Global X Artificial Intelligence ETF Units Exchange Traded Fund</t>
  </si>
  <si>
    <t>Franklin FTSE India ETF</t>
  </si>
  <si>
    <t>Sunstone Metals Ltd</t>
  </si>
  <si>
    <t>Sika AG</t>
  </si>
  <si>
    <t>WEB Travel Group limited</t>
  </si>
  <si>
    <t>Novonesis A/S Class B</t>
  </si>
  <si>
    <t>FireFly Metals Ltd</t>
  </si>
  <si>
    <t>Australian Foundation Investment Co. Ltd.</t>
  </si>
  <si>
    <t>iShares Global Healthcare ETF</t>
  </si>
  <si>
    <t>ISHARES High Growth ESG ETF Exchange Traded Fund Units</t>
  </si>
  <si>
    <t>Airlie Australian Share</t>
  </si>
  <si>
    <t>Investors Mutual Private Portfolio B</t>
  </si>
  <si>
    <t>Brown-Forman Corporation Class A</t>
  </si>
  <si>
    <t>Dassault Systemes SE</t>
  </si>
  <si>
    <t>HelloFresh SE</t>
  </si>
  <si>
    <t>GE Aerospace</t>
  </si>
  <si>
    <t>Deutsche Telekom AG</t>
  </si>
  <si>
    <t>Topicus.com, Inc.</t>
  </si>
  <si>
    <t>BETASHARES NASDAQ 100 YIELD MAX</t>
  </si>
  <si>
    <t>Vysarn Ltd</t>
  </si>
  <si>
    <t>Hyperion Global Growth Companies Fund</t>
  </si>
  <si>
    <t>MFF Capital Investments Ltd.</t>
  </si>
  <si>
    <t>Epoch Gbl Eq Shldr Yld Uhgd B</t>
  </si>
  <si>
    <t>Verisk Analytics, Inc.</t>
  </si>
  <si>
    <t>Plato Global Alpha A</t>
  </si>
  <si>
    <t>Betashares Global Cash Flow Kings ETF</t>
  </si>
  <si>
    <t>Lycopodium Limited</t>
  </si>
  <si>
    <t>Nine Entertainment Co. Holdings Limited</t>
  </si>
  <si>
    <t>Australian Unity Ltd Pref.</t>
  </si>
  <si>
    <t>BNP Paribas C WorldWide Global Eq Trust</t>
  </si>
  <si>
    <t>Teqnion AB</t>
  </si>
  <si>
    <t>Pengana Emerging Companies</t>
  </si>
  <si>
    <t>Firetrail S3 Global Opportunities Fund</t>
  </si>
  <si>
    <t>iShares Global 100 AUD Hedged ETF</t>
  </si>
  <si>
    <t>Zoom Communications, Inc. Class A</t>
  </si>
  <si>
    <t>Advantest Corp.</t>
  </si>
  <si>
    <t>Oracle Corporation</t>
  </si>
  <si>
    <t>T. Rowe Price Global Equity (Hedged)</t>
  </si>
  <si>
    <t>Workday, Inc. Class A</t>
  </si>
  <si>
    <t>BetaShares Australian Dividend Harvester Fund</t>
  </si>
  <si>
    <t>Blackstone Inc.</t>
  </si>
  <si>
    <t>AB Global Equities</t>
  </si>
  <si>
    <t>Acadian Global Equity Long Short-Class A</t>
  </si>
  <si>
    <t>American Century Global Small Cap</t>
  </si>
  <si>
    <t>Dell Technologies, Inc. Class C</t>
  </si>
  <si>
    <t>Data#3 Limited.</t>
  </si>
  <si>
    <t>OFX Group Ltd.</t>
  </si>
  <si>
    <t>International Business Machines Corporation</t>
  </si>
  <si>
    <t>5G Networks Limited</t>
  </si>
  <si>
    <t>Vanguard FTSE Asia ex Japan Shares Index ETF</t>
  </si>
  <si>
    <t>NIB Holdings Ltd</t>
  </si>
  <si>
    <t>Schroder Global Core Fund - WC</t>
  </si>
  <si>
    <t>ResMed Inc.</t>
  </si>
  <si>
    <t>lululemon athletica inc.</t>
  </si>
  <si>
    <t>Lindsay Australia Limited</t>
  </si>
  <si>
    <t>Fraport AG</t>
  </si>
  <si>
    <t>iShares MSCI EAFE ETF Units</t>
  </si>
  <si>
    <t>Whitehaven Coal Limited</t>
  </si>
  <si>
    <t>Vanguard Total Stock Market ETF</t>
  </si>
  <si>
    <t>RTX Corporation</t>
  </si>
  <si>
    <t>Itochu Corporation</t>
  </si>
  <si>
    <t>Eaton Corp. Plc</t>
  </si>
  <si>
    <t>Siemens Energy AG</t>
  </si>
  <si>
    <t>First Citizens BancShares, Inc. Class A</t>
  </si>
  <si>
    <t>Botanix Pharmaceuticals Limited</t>
  </si>
  <si>
    <t>Capstone Copper Corp. Shs CDI</t>
  </si>
  <si>
    <t>Medical Facilities Corporation</t>
  </si>
  <si>
    <t>Aurora Labs Ltd.</t>
  </si>
  <si>
    <t>BetaShares Ethical Diversified High Growth ETF</t>
  </si>
  <si>
    <t>Qoria Limited</t>
  </si>
  <si>
    <t>Telix Pharmaceuticals Limited</t>
  </si>
  <si>
    <t>Installed Building Products, Inc.</t>
  </si>
  <si>
    <t>AQ Group AB</t>
  </si>
  <si>
    <t>Boss Energy Limited</t>
  </si>
  <si>
    <t>Qualitas Limited</t>
  </si>
  <si>
    <t>Leon's Furniture Limited</t>
  </si>
  <si>
    <t>Findi Limited</t>
  </si>
  <si>
    <t>Clarity Pharmaceuticals Ltd.</t>
  </si>
  <si>
    <t>Verity Resources Limited</t>
  </si>
  <si>
    <t>BSA Limited</t>
  </si>
  <si>
    <t>Coca-Cola Company</t>
  </si>
  <si>
    <t>Amplitude Energy Limited</t>
  </si>
  <si>
    <t>IREN Limited</t>
  </si>
  <si>
    <t>Aussie Broadband Ltd.</t>
  </si>
  <si>
    <t>MARA Holdings, Inc.</t>
  </si>
  <si>
    <t>Orbital Corporation Ltd</t>
  </si>
  <si>
    <t>PPK Mining Equipment Group Ltd - Unlisted</t>
  </si>
  <si>
    <t>BEG8747AU</t>
  </si>
  <si>
    <t>HGBL</t>
  </si>
  <si>
    <t>VISM</t>
  </si>
  <si>
    <t>IHWL</t>
  </si>
  <si>
    <t>AQLT</t>
  </si>
  <si>
    <t>WHT7072AU</t>
  </si>
  <si>
    <t>WPC3240AU</t>
  </si>
  <si>
    <t>CNA0812AU</t>
  </si>
  <si>
    <t>BP</t>
  </si>
  <si>
    <t>SGH</t>
  </si>
  <si>
    <t>UNI</t>
  </si>
  <si>
    <t>GGUS</t>
  </si>
  <si>
    <t>GTU0008AU</t>
  </si>
  <si>
    <t>FANG</t>
  </si>
  <si>
    <t>JBW0103AU</t>
  </si>
  <si>
    <t>GLEN</t>
  </si>
  <si>
    <t>CNI</t>
  </si>
  <si>
    <t>PIM3513AU</t>
  </si>
  <si>
    <t>JREG</t>
  </si>
  <si>
    <t>MAQ8746AU</t>
  </si>
  <si>
    <t>QNDQ</t>
  </si>
  <si>
    <t>URA</t>
  </si>
  <si>
    <t>BABA</t>
  </si>
  <si>
    <t>IYF</t>
  </si>
  <si>
    <t>EWW</t>
  </si>
  <si>
    <t>PPA</t>
  </si>
  <si>
    <t>NCK</t>
  </si>
  <si>
    <t>NWS</t>
  </si>
  <si>
    <t>AOV</t>
  </si>
  <si>
    <t>IML0001AU</t>
  </si>
  <si>
    <t>VNT</t>
  </si>
  <si>
    <t>MQAE</t>
  </si>
  <si>
    <t>SDR</t>
  </si>
  <si>
    <t>GXAI</t>
  </si>
  <si>
    <t>FLIN</t>
  </si>
  <si>
    <t>SIKA</t>
  </si>
  <si>
    <t>BGBL</t>
  </si>
  <si>
    <t>XLF</t>
  </si>
  <si>
    <t>NSIS.B</t>
  </si>
  <si>
    <t>FFM</t>
  </si>
  <si>
    <t>AFI</t>
  </si>
  <si>
    <t>ASX6124AU</t>
  </si>
  <si>
    <t>IGRO</t>
  </si>
  <si>
    <t>MGE9705AU</t>
  </si>
  <si>
    <t>IML7090AU</t>
  </si>
  <si>
    <t>BF.A</t>
  </si>
  <si>
    <t>DSY</t>
  </si>
  <si>
    <t>HFG</t>
  </si>
  <si>
    <t>GE</t>
  </si>
  <si>
    <t>DTE</t>
  </si>
  <si>
    <t>FIH.USD</t>
  </si>
  <si>
    <t>QMAX</t>
  </si>
  <si>
    <t>GMVW</t>
  </si>
  <si>
    <t>INCM</t>
  </si>
  <si>
    <t>VYS</t>
  </si>
  <si>
    <t>HYGG</t>
  </si>
  <si>
    <t>MFF</t>
  </si>
  <si>
    <t>GSF3876AU</t>
  </si>
  <si>
    <t>WHT1465AU</t>
  </si>
  <si>
    <t>CFLO</t>
  </si>
  <si>
    <t>LYL</t>
  </si>
  <si>
    <t>NEC</t>
  </si>
  <si>
    <t>AYUPA</t>
  </si>
  <si>
    <t>ARO0006AU</t>
  </si>
  <si>
    <t>TEQ</t>
  </si>
  <si>
    <t>PER0270AU</t>
  </si>
  <si>
    <t>S3GO</t>
  </si>
  <si>
    <t>IHOO</t>
  </si>
  <si>
    <t>MMKT</t>
  </si>
  <si>
    <t>ORCL</t>
  </si>
  <si>
    <t>ETL0312AU</t>
  </si>
  <si>
    <t>WDAY</t>
  </si>
  <si>
    <t>HVST</t>
  </si>
  <si>
    <t>BX</t>
  </si>
  <si>
    <t>ACM0009AU</t>
  </si>
  <si>
    <t>FSF1978AU</t>
  </si>
  <si>
    <t>ETL7452AU</t>
  </si>
  <si>
    <t>DELL</t>
  </si>
  <si>
    <t>DTL</t>
  </si>
  <si>
    <t>OFX</t>
  </si>
  <si>
    <t>IBM</t>
  </si>
  <si>
    <t>5GN</t>
  </si>
  <si>
    <t>VAE</t>
  </si>
  <si>
    <t>NHF</t>
  </si>
  <si>
    <t>LULU</t>
  </si>
  <si>
    <t>LAU</t>
  </si>
  <si>
    <t>FRA</t>
  </si>
  <si>
    <t>IVE</t>
  </si>
  <si>
    <t>BYDDF</t>
  </si>
  <si>
    <t>WHC</t>
  </si>
  <si>
    <t>VTI</t>
  </si>
  <si>
    <t>ETN</t>
  </si>
  <si>
    <t>ENR</t>
  </si>
  <si>
    <t>FCNCA</t>
  </si>
  <si>
    <t>BOT</t>
  </si>
  <si>
    <t>CSC</t>
  </si>
  <si>
    <t>DR</t>
  </si>
  <si>
    <t>A3D</t>
  </si>
  <si>
    <t>DZZF</t>
  </si>
  <si>
    <t>QOR</t>
  </si>
  <si>
    <t>IBP</t>
  </si>
  <si>
    <t>AQ</t>
  </si>
  <si>
    <t>BOE</t>
  </si>
  <si>
    <t>QAL</t>
  </si>
  <si>
    <t>LNF</t>
  </si>
  <si>
    <t>FND</t>
  </si>
  <si>
    <t>CU6</t>
  </si>
  <si>
    <t>VRL</t>
  </si>
  <si>
    <t>BSA</t>
  </si>
  <si>
    <t>KO</t>
  </si>
  <si>
    <t>AEL</t>
  </si>
  <si>
    <t>IREN</t>
  </si>
  <si>
    <t>ABB</t>
  </si>
  <si>
    <t>MARA</t>
  </si>
  <si>
    <t>WOT</t>
  </si>
  <si>
    <t>PPKMEG</t>
  </si>
  <si>
    <t xml:space="preserve">ASX </t>
  </si>
  <si>
    <t>Tencent Holdings Ltd</t>
  </si>
  <si>
    <t>MIXUE Group Class H</t>
  </si>
  <si>
    <t>Contemporary Amperex Technology Co., Limited Class H</t>
  </si>
  <si>
    <t>Laopu Gold Co. Ltd. Class H</t>
  </si>
  <si>
    <t>Sony Group Corporation</t>
  </si>
  <si>
    <t>Pop Mart International Group Limited</t>
  </si>
  <si>
    <t>Amaero Ltd</t>
  </si>
  <si>
    <t>Airbnb, Inc. Class A</t>
  </si>
  <si>
    <t>Abbott Laboratories</t>
  </si>
  <si>
    <t>Autodesk, Inc.</t>
  </si>
  <si>
    <t>Aura Energy Ltd</t>
  </si>
  <si>
    <t>Antipodes Global Shares (Quoted Managed Fund) Units</t>
  </si>
  <si>
    <t>Adrad Holdings Limited</t>
  </si>
  <si>
    <t>Alcon AG</t>
  </si>
  <si>
    <t>Amkor Technology, Inc.</t>
  </si>
  <si>
    <t>Apollo Global Management Inc</t>
  </si>
  <si>
    <t>ARB Corporation Limited</t>
  </si>
  <si>
    <t>ARM Holdings PLC Sponsored ADR</t>
  </si>
  <si>
    <t>ASML Holding NV Sponsored ADR</t>
  </si>
  <si>
    <t>AstraZeneca PLC</t>
  </si>
  <si>
    <t>Betashares Global Shares ETF</t>
  </si>
  <si>
    <t>BP PLC</t>
  </si>
  <si>
    <t>Dutch Bros, Inc. Class A</t>
  </si>
  <si>
    <t>Bluescope Steel Limited</t>
  </si>
  <si>
    <t>Cuscal Limited</t>
  </si>
  <si>
    <t>Constellation Energy Corporation</t>
  </si>
  <si>
    <t>Champion Iron Ltd.</t>
  </si>
  <si>
    <t>Centuria Industrial REIT</t>
  </si>
  <si>
    <t>Collins Foods Limited</t>
  </si>
  <si>
    <t>DBS Group Holdings Ltd</t>
  </si>
  <si>
    <t>Vaneck Global Defence ETF</t>
  </si>
  <si>
    <t>BetaShares Diversified All Growth ETF</t>
  </si>
  <si>
    <t>Dominion Income Trust 1</t>
  </si>
  <si>
    <t>Dyno Nobel Limited</t>
  </si>
  <si>
    <t>Duolingo, Inc. Class A</t>
  </si>
  <si>
    <t>VanEck Emerging Income Opportunities Active ETF Units Exchange Traded fund</t>
  </si>
  <si>
    <t>iShares MSCI Emerging Markets Ex China ETF Units Exchange Traded Fund</t>
  </si>
  <si>
    <t>Equinor ASA Sponsored ADR</t>
  </si>
  <si>
    <t>Global X Physical Silver</t>
  </si>
  <si>
    <t>Global X Physical Gold Structured</t>
  </si>
  <si>
    <t>Fairview Equity Partners Emerging Co</t>
  </si>
  <si>
    <t>RQI Australian Small Cap Value A</t>
  </si>
  <si>
    <t>RQI Global Value-Class A</t>
  </si>
  <si>
    <t>RQI Australian Value - Class A</t>
  </si>
  <si>
    <t>Aspect Diversified Futures-Class A</t>
  </si>
  <si>
    <t>Schroder Real Return Fnd -WC</t>
  </si>
  <si>
    <t>Dimensional World Allocation 70/30 Trust</t>
  </si>
  <si>
    <t>Equities Yield Maximiser Complex ETF</t>
  </si>
  <si>
    <t>Dimensional World Allocation 50/50 Trust</t>
  </si>
  <si>
    <t>Dimensional World Equity Trust</t>
  </si>
  <si>
    <t>Partners Group Global Value W</t>
  </si>
  <si>
    <t>Perpetual Pure Credit Alpha Fund W</t>
  </si>
  <si>
    <t>Alexander Credit Opportunities Fund</t>
  </si>
  <si>
    <t>SPDR S&amp;P 500 ETF</t>
  </si>
  <si>
    <t>PineBridge Global Dynamic Asset Alloc I</t>
  </si>
  <si>
    <t>Betashares US Equities Strong Bear Currency Hedged Complex ETF</t>
  </si>
  <si>
    <t>Smarter Money Long-Short Credit</t>
  </si>
  <si>
    <t>P/E Global FX Alpha Fund</t>
  </si>
  <si>
    <t>ATLAS Infrastructure Global Fd AUD Hgd</t>
  </si>
  <si>
    <t>Vanguard Diversified Balanced Index ETF</t>
  </si>
  <si>
    <t>Baillie Gifford LT Global Growth-Class A</t>
  </si>
  <si>
    <t>Ausbil Global SmallCap</t>
  </si>
  <si>
    <t>CC Redwheel Global Emerging Markets</t>
  </si>
  <si>
    <t>Mutual High Yield</t>
  </si>
  <si>
    <t>CC Sage Capital Absolute Return</t>
  </si>
  <si>
    <t>Hamilton Lane Global Private Asst(AUD)H</t>
  </si>
  <si>
    <t>Ellerston JAADE AUS Priv Assts Retail</t>
  </si>
  <si>
    <t>Munro Concentrated Global Growth A</t>
  </si>
  <si>
    <t>Yarra Higher Income Fund</t>
  </si>
  <si>
    <t>Schroder Specialist Private Equity</t>
  </si>
  <si>
    <t>Alceon Debt Income Fund Ordinary</t>
  </si>
  <si>
    <t>MA Secured Real Estate Income</t>
  </si>
  <si>
    <t>Federation Alternative Investments II WS</t>
  </si>
  <si>
    <t>Hamilton Lane Glbl Pvt Ast (AUD) Unhdg</t>
  </si>
  <si>
    <t>GAM LSA Private Shares I</t>
  </si>
  <si>
    <t>JPMorgan Global Bond I</t>
  </si>
  <si>
    <t>First Sentier Concentrated Aus Shr</t>
  </si>
  <si>
    <t>Insight High Income Fund</t>
  </si>
  <si>
    <t>Vinva Global Alpha Extension A</t>
  </si>
  <si>
    <t>Realm Global High Income AUD</t>
  </si>
  <si>
    <t>La Trobe US Private Credit B</t>
  </si>
  <si>
    <t>Lazard Japanese Strategic Equity W</t>
  </si>
  <si>
    <t>PIMCO Diversified Fixed Interest W</t>
  </si>
  <si>
    <t>Pengana Axiom International</t>
  </si>
  <si>
    <t>Morningstar Multi Asset Rl Ret Fd - Cl A</t>
  </si>
  <si>
    <t>Dimensional AUS Value Trust - Active ETF</t>
  </si>
  <si>
    <t>Dimensional Glbl Value Tr -Active ETF</t>
  </si>
  <si>
    <t>ClearBridge Gbl Infras Val H A</t>
  </si>
  <si>
    <t>ClearBridge Glbl Infras Inc H</t>
  </si>
  <si>
    <t>Gryphon Capital Income Trust</t>
  </si>
  <si>
    <t>Generation Development Group Limited</t>
  </si>
  <si>
    <t>VanEck Junior Gold Miners ETF</t>
  </si>
  <si>
    <t>GE Vernova Inc</t>
  </si>
  <si>
    <t>Guardant Health, Inc.</t>
  </si>
  <si>
    <t>SPDR Gold Shares</t>
  </si>
  <si>
    <t>Galaxy Digital Inc. Class A</t>
  </si>
  <si>
    <t>VanEck Geared Australian Equal Weight Complex ETF Units</t>
  </si>
  <si>
    <t>GenusPlus Group Ltd.</t>
  </si>
  <si>
    <t>Grab Holdings Limited Class A</t>
  </si>
  <si>
    <t>Betashares Global Shares Currency Hedged ETF</t>
  </si>
  <si>
    <t>Huntington Ingalls Industries, Inc.</t>
  </si>
  <si>
    <t>Sol Strategies Inc.</t>
  </si>
  <si>
    <t>Honeywell International Inc.</t>
  </si>
  <si>
    <t>IonQ, Inc.</t>
  </si>
  <si>
    <t>JPMorgan Equity Premium Income ETF</t>
  </si>
  <si>
    <t>Kits Eyecare Ltd.</t>
  </si>
  <si>
    <t>KLA Corporation</t>
  </si>
  <si>
    <t>KONE Oyj Class B</t>
  </si>
  <si>
    <t>Leonardo SpA</t>
  </si>
  <si>
    <t>Lennar Corporation Class A</t>
  </si>
  <si>
    <t>Lion One Metals Limited</t>
  </si>
  <si>
    <t>Loftus Peak Global Disruption Fund (Managed Fund) Units</t>
  </si>
  <si>
    <t>LPL Financial Holdings Inc.</t>
  </si>
  <si>
    <t>Larvotto Resources Limited</t>
  </si>
  <si>
    <t>MA Credit Income Trust</t>
  </si>
  <si>
    <t>Manhattan Associates, Inc.</t>
  </si>
  <si>
    <t>Magellan Global Fund Units</t>
  </si>
  <si>
    <t>Vaneck Morningstar Wide Moat (AUD Hedged) ETF Exchange Traded Fund Units</t>
  </si>
  <si>
    <t>Betashares Australian Cash Plus Active ETF Units Managed Fund</t>
  </si>
  <si>
    <t>MCP Income Opportunities Trust</t>
  </si>
  <si>
    <t>Marvell Technology, Inc.</t>
  </si>
  <si>
    <t>MSCI Inc. Class A</t>
  </si>
  <si>
    <t>Betashares Australian Momentum ETF</t>
  </si>
  <si>
    <t>Micron Technology, Inc.</t>
  </si>
  <si>
    <t>Mayne Pharma Group Ltd.</t>
  </si>
  <si>
    <t>Cloudflare Inc Class A</t>
  </si>
  <si>
    <t>Netflix, Inc.</t>
  </si>
  <si>
    <t>ServiceNow, Inc.</t>
  </si>
  <si>
    <t>Nu Holdings Ltd. Class A</t>
  </si>
  <si>
    <t>NexGen Energy Ltd. Shs Chess Depository Interests repr 1 shs</t>
  </si>
  <si>
    <t>Oversea-Chinese Banking Corporation Limited</t>
  </si>
  <si>
    <t>Orthocell Ltd</t>
  </si>
  <si>
    <t>Palo Alto Networks, Inc.</t>
  </si>
  <si>
    <t>Perth Mint Gold Structured Product</t>
  </si>
  <si>
    <t>Insulet Corporation</t>
  </si>
  <si>
    <t>D-Wave Quantum Inc.</t>
  </si>
  <si>
    <t>Vaneck MSCI International Small Companies Quality (Aud Hedged) ETF Exchange Traded Fund Units</t>
  </si>
  <si>
    <t>Qualitas Real Estate Income Fund Units</t>
  </si>
  <si>
    <t>Quantum Computing Inc.</t>
  </si>
  <si>
    <t>Regeneron Pharmaceuticals, Inc.</t>
  </si>
  <si>
    <t>Reece Limited</t>
  </si>
  <si>
    <t>Regal Investment Fund</t>
  </si>
  <si>
    <t>Rigetti Computing, Inc.</t>
  </si>
  <si>
    <t>Rivian Automotive, Inc. Class A</t>
  </si>
  <si>
    <t>SKS Technologies Group Limited</t>
  </si>
  <si>
    <t>Superloop Ltd.</t>
  </si>
  <si>
    <t>NuScale Power Corporation Class A</t>
  </si>
  <si>
    <t>Salt Lake Potash Limited - Delisted</t>
  </si>
  <si>
    <t>SoFi Technologies Inc</t>
  </si>
  <si>
    <t>Straker Ltd</t>
  </si>
  <si>
    <t>Tombola Gold Ltd - Delisted</t>
  </si>
  <si>
    <t>TransMedics Group, Inc.</t>
  </si>
  <si>
    <t>Tesco PLC</t>
  </si>
  <si>
    <t>Global X U.S. 100 ETF</t>
  </si>
  <si>
    <t>United Overseas Bank Limited</t>
  </si>
  <si>
    <t>Uber Technologies, Inc.</t>
  </si>
  <si>
    <t>VBX Limited</t>
  </si>
  <si>
    <t>Wise PLC Class A</t>
  </si>
  <si>
    <t>WOTSO</t>
  </si>
  <si>
    <t>Wrkr Ltd</t>
  </si>
  <si>
    <t>Waratah Minerals Limited</t>
  </si>
  <si>
    <t>XPeng, Inc. ADR Sponsored Class A</t>
  </si>
  <si>
    <t>Block, Inc. CDI</t>
  </si>
  <si>
    <t xml:space="preserve">Block, Inc. </t>
  </si>
  <si>
    <t>ABNB</t>
  </si>
  <si>
    <t>ABT</t>
  </si>
  <si>
    <t>ADSK</t>
  </si>
  <si>
    <t>AEE</t>
  </si>
  <si>
    <t>AGX1</t>
  </si>
  <si>
    <t>AHL</t>
  </si>
  <si>
    <t>AMKR</t>
  </si>
  <si>
    <t>APO</t>
  </si>
  <si>
    <t>ARB</t>
  </si>
  <si>
    <t>ASME</t>
  </si>
  <si>
    <t>ATOM</t>
  </si>
  <si>
    <t>AZN</t>
  </si>
  <si>
    <t>BROS</t>
  </si>
  <si>
    <t>BSL</t>
  </si>
  <si>
    <t>CCL</t>
  </si>
  <si>
    <t>CEG</t>
  </si>
  <si>
    <t>CIA</t>
  </si>
  <si>
    <t>CIP</t>
  </si>
  <si>
    <t>CKF</t>
  </si>
  <si>
    <t>D05</t>
  </si>
  <si>
    <t>DFND</t>
  </si>
  <si>
    <t>DHHF</t>
  </si>
  <si>
    <t>DN1</t>
  </si>
  <si>
    <t>DNL</t>
  </si>
  <si>
    <t>DUOL</t>
  </si>
  <si>
    <t>EQNR</t>
  </si>
  <si>
    <t>FFH</t>
  </si>
  <si>
    <t>GCI</t>
  </si>
  <si>
    <t>GDG</t>
  </si>
  <si>
    <t>GDXJ</t>
  </si>
  <si>
    <t>GEV</t>
  </si>
  <si>
    <t>GH</t>
  </si>
  <si>
    <t>GLD</t>
  </si>
  <si>
    <t>GNP</t>
  </si>
  <si>
    <t>GRAB</t>
  </si>
  <si>
    <t>HII</t>
  </si>
  <si>
    <t>HODL</t>
  </si>
  <si>
    <t>HON</t>
  </si>
  <si>
    <t>IONQ</t>
  </si>
  <si>
    <t>JEPI</t>
  </si>
  <si>
    <t>KITS</t>
  </si>
  <si>
    <t>KLAC</t>
  </si>
  <si>
    <t>LDO</t>
  </si>
  <si>
    <t>LEN</t>
  </si>
  <si>
    <t>LIO</t>
  </si>
  <si>
    <t>LPLA</t>
  </si>
  <si>
    <t>LRV</t>
  </si>
  <si>
    <t>MA1</t>
  </si>
  <si>
    <t>MANH</t>
  </si>
  <si>
    <t>MHOT</t>
  </si>
  <si>
    <t>MOT</t>
  </si>
  <si>
    <t>MRVL</t>
  </si>
  <si>
    <t>MSCI</t>
  </si>
  <si>
    <t>MTUM</t>
  </si>
  <si>
    <t>MU</t>
  </si>
  <si>
    <t>MYX</t>
  </si>
  <si>
    <t>NET</t>
  </si>
  <si>
    <t>NFLX</t>
  </si>
  <si>
    <t>NOW</t>
  </si>
  <si>
    <t>NU</t>
  </si>
  <si>
    <t>NXG</t>
  </si>
  <si>
    <t>O39</t>
  </si>
  <si>
    <t>OCC</t>
  </si>
  <si>
    <t>PANW</t>
  </si>
  <si>
    <t>PODD</t>
  </si>
  <si>
    <t>QBTS</t>
  </si>
  <si>
    <t>QHSM</t>
  </si>
  <si>
    <t>QRI</t>
  </si>
  <si>
    <t>QUBT</t>
  </si>
  <si>
    <t>REGN</t>
  </si>
  <si>
    <t>REH</t>
  </si>
  <si>
    <t>RF1</t>
  </si>
  <si>
    <t>RGTI</t>
  </si>
  <si>
    <t>RIVN</t>
  </si>
  <si>
    <t>RKT</t>
  </si>
  <si>
    <t>SKS</t>
  </si>
  <si>
    <t>SLC</t>
  </si>
  <si>
    <t>SMR</t>
  </si>
  <si>
    <t>SOFI</t>
  </si>
  <si>
    <t>STG</t>
  </si>
  <si>
    <t>TECK.B</t>
  </si>
  <si>
    <t>TMDX</t>
  </si>
  <si>
    <t>TSCO</t>
  </si>
  <si>
    <t>U100</t>
  </si>
  <si>
    <t>U11</t>
  </si>
  <si>
    <t>UBER</t>
  </si>
  <si>
    <t>VBX</t>
  </si>
  <si>
    <t>WISE</t>
  </si>
  <si>
    <t>WRK</t>
  </si>
  <si>
    <t>WTM</t>
  </si>
  <si>
    <t>XLI</t>
  </si>
  <si>
    <t>XPEV</t>
  </si>
  <si>
    <t>XYZ</t>
  </si>
  <si>
    <t>VDBA</t>
  </si>
  <si>
    <t>IKO</t>
  </si>
  <si>
    <t>Euronext</t>
  </si>
  <si>
    <t>HSBC</t>
  </si>
  <si>
    <t>Great Southern Bank </t>
  </si>
  <si>
    <t>Ampol Ltd</t>
  </si>
  <si>
    <t>Latitude Finance Australia</t>
  </si>
  <si>
    <t>Nufarm Finance (NZ) Limited</t>
  </si>
  <si>
    <t>AAP8285AU</t>
  </si>
  <si>
    <t>ANT0002AU</t>
  </si>
  <si>
    <t>DFA0029AU</t>
  </si>
  <si>
    <t>DFA0033AU</t>
  </si>
  <si>
    <t>DFA0035AU</t>
  </si>
  <si>
    <t>ECL2707AU</t>
  </si>
  <si>
    <t>ETL0016AU</t>
  </si>
  <si>
    <t>ETL0394AU</t>
  </si>
  <si>
    <t>ETL2332AU</t>
  </si>
  <si>
    <t>FRM9005AU</t>
  </si>
  <si>
    <t>FSF0976AU</t>
  </si>
  <si>
    <t>GSF9808AU</t>
  </si>
  <si>
    <t>IOF0184AU</t>
  </si>
  <si>
    <t>JBW4379AU</t>
  </si>
  <si>
    <t>LAZ5871AU</t>
  </si>
  <si>
    <t>LTC1706AU</t>
  </si>
  <si>
    <t>MAA6243AU</t>
  </si>
  <si>
    <t>OMF0005AU</t>
  </si>
  <si>
    <t>OMF4269AU</t>
  </si>
  <si>
    <t>OMF6430AU</t>
  </si>
  <si>
    <t>PER0669AU</t>
  </si>
  <si>
    <t>PER2632AU</t>
  </si>
  <si>
    <t>PIM0760AU</t>
  </si>
  <si>
    <t>PIM8461AU</t>
  </si>
  <si>
    <t>PRM8798AU</t>
  </si>
  <si>
    <t>SCH0038AU</t>
  </si>
  <si>
    <t>SSB4946AU</t>
  </si>
  <si>
    <t>WPC1583AU</t>
  </si>
  <si>
    <t>Name of Managed Fund</t>
  </si>
  <si>
    <t>CHN5843AU</t>
  </si>
  <si>
    <t>COL0031AU</t>
  </si>
  <si>
    <t>ETL0276AU</t>
  </si>
  <si>
    <t>ETL5089AU</t>
  </si>
  <si>
    <t>FSF1086AU</t>
  </si>
  <si>
    <t>FSM8350AU</t>
  </si>
  <si>
    <t>MAQ5143AU</t>
  </si>
  <si>
    <t>PER0731AU</t>
  </si>
  <si>
    <t>PIM1015AU</t>
  </si>
  <si>
    <t>SLT2562AU</t>
  </si>
  <si>
    <t>4DMedical Ltd.</t>
  </si>
  <si>
    <t>Andromeda Metals Limited</t>
  </si>
  <si>
    <t>Adheris Health Limited</t>
  </si>
  <si>
    <t>Aurelia Metals Limited</t>
  </si>
  <si>
    <t>AMP Limited</t>
  </si>
  <si>
    <t>AssetOwl Limited - Delisted</t>
  </si>
  <si>
    <t>Aurum Resources Limited</t>
  </si>
  <si>
    <t>Antipa Minerals Limited</t>
  </si>
  <si>
    <t>Broken Hill Mines Limited</t>
  </si>
  <si>
    <t>Bannerman Energy Ltd</t>
  </si>
  <si>
    <t>Boom Logistics Ltd</t>
  </si>
  <si>
    <t>Beach Energy Limited</t>
  </si>
  <si>
    <t>BrainChip Holdings Ltd.</t>
  </si>
  <si>
    <t>Catapult Sports Ltd.</t>
  </si>
  <si>
    <t>Credit Corp Group Limited</t>
  </si>
  <si>
    <t>Caravel Minerals Limited</t>
  </si>
  <si>
    <t>Dalrymple Bay Infrastructure Ltd.</t>
  </si>
  <si>
    <t>EDU Holdings Limited</t>
  </si>
  <si>
    <t>Emeco Holdings Limited</t>
  </si>
  <si>
    <t>ELEVRA LITHIUM LIMITED</t>
  </si>
  <si>
    <t>Energy One Limited</t>
  </si>
  <si>
    <t>EROAD Limited</t>
  </si>
  <si>
    <t>FORTUNA METALS LTD</t>
  </si>
  <si>
    <t>Fleetwood Limited</t>
  </si>
  <si>
    <t>Greatland Resources Limited</t>
  </si>
  <si>
    <t>Gemlife Communities Group</t>
  </si>
  <si>
    <t>Graincorp Limited Class A</t>
  </si>
  <si>
    <t>Great Western Exploration Limited</t>
  </si>
  <si>
    <t>HomeCo Daily Needs REIT</t>
  </si>
  <si>
    <t>HMC Capital Limited</t>
  </si>
  <si>
    <t>Harmoney Corp Ltd</t>
  </si>
  <si>
    <t>Hancock &amp; Gore Limited</t>
  </si>
  <si>
    <t>Insignia Financial Ltd</t>
  </si>
  <si>
    <t>Ion Video Ltd</t>
  </si>
  <si>
    <t>Kairos Minerals Limited</t>
  </si>
  <si>
    <t>Legacy Minerals Holdings Ltd.</t>
  </si>
  <si>
    <t>Lindian Resources Limited</t>
  </si>
  <si>
    <t>Meteoric Resources NL</t>
  </si>
  <si>
    <t>MEDALLION METALS LIMITED</t>
  </si>
  <si>
    <t>MinRex Resources Limited</t>
  </si>
  <si>
    <t>Mesoblast Limited</t>
  </si>
  <si>
    <t>Metcash Limited</t>
  </si>
  <si>
    <t>New Hope Corporation Limited</t>
  </si>
  <si>
    <t>Neurizon Therapeutics Limited</t>
  </si>
  <si>
    <t>Omni Bridgeway Ltd</t>
  </si>
  <si>
    <t>PLS Group Limited</t>
  </si>
  <si>
    <t>PPK Group Limited</t>
  </si>
  <si>
    <t>Prospect Resources Ltd.</t>
  </si>
  <si>
    <t>QPM Energy Limited</t>
  </si>
  <si>
    <t>ResMed Inc. CHESS Depositary Interests on a ratio of 10 CDIs per ord.sh</t>
  </si>
  <si>
    <t>Senetas Corporation Limited</t>
  </si>
  <si>
    <t>St. George Mining Ltd.</t>
  </si>
  <si>
    <t>Siren Gold Ltd</t>
  </si>
  <si>
    <t>Supply Network Limited</t>
  </si>
  <si>
    <t>Washington H. Soul Pattinson and Company Limited</t>
  </si>
  <si>
    <t>SRG Global Limited</t>
  </si>
  <si>
    <t>Tasmea Limited</t>
  </si>
  <si>
    <t>Torque Metals Ltd.</t>
  </si>
  <si>
    <t>Galderma Group AG</t>
  </si>
  <si>
    <t>Societe Generale S.A. Class A</t>
  </si>
  <si>
    <t>SK hynix Inc. Sponsored GDR</t>
  </si>
  <si>
    <t>SBM Offshore NV</t>
  </si>
  <si>
    <t>GSK plc</t>
  </si>
  <si>
    <t>Xiaomi Corporation Class B</t>
  </si>
  <si>
    <t>Fujikura Ltd</t>
  </si>
  <si>
    <t>NEC Corporation</t>
  </si>
  <si>
    <t>Sony Financial Group Inc.</t>
  </si>
  <si>
    <t>Singapore Airlines Ltd.</t>
  </si>
  <si>
    <t>Singapore Telecommunications Limited</t>
  </si>
  <si>
    <t>Analog Devices, Inc.</t>
  </si>
  <si>
    <t>Ambarella, Inc.</t>
  </si>
  <si>
    <t>Baidu, Inc. Sponsored ADR Class A</t>
  </si>
  <si>
    <t>BitMine Immersion Technologies Inc</t>
  </si>
  <si>
    <t>BOSTON OMAHA CORP COM USD0.001</t>
  </si>
  <si>
    <t>Peabody Energy Corporation</t>
  </si>
  <si>
    <t>BWX Technologies, Inc.</t>
  </si>
  <si>
    <t>Chubb Limited</t>
  </si>
  <si>
    <t>Cognex Corporation</t>
  </si>
  <si>
    <t>Cipher Mining Inc</t>
  </si>
  <si>
    <t>Celestica Inc.</t>
  </si>
  <si>
    <t>Credo Technology Group Holding Ltd.</t>
  </si>
  <si>
    <t>CoreWeave, Inc. Class A</t>
  </si>
  <si>
    <t>Elevra Lithium Limited Unsponsored ADR</t>
  </si>
  <si>
    <t>Enphase Energy, Inc.</t>
  </si>
  <si>
    <t>EQT Corporation</t>
  </si>
  <si>
    <t>Expedia Group, Inc.</t>
  </si>
  <si>
    <t>Comfort Systems USA, Inc.</t>
  </si>
  <si>
    <t>GDS Holdings Ltd. Sponsored ADR Class A</t>
  </si>
  <si>
    <t>Gitlab, Inc. Class A</t>
  </si>
  <si>
    <t>Hubbell Incorporated</t>
  </si>
  <si>
    <t>Kinder Morgan Inc Class P</t>
  </si>
  <si>
    <t>Monster Beverage Corporation</t>
  </si>
  <si>
    <t>Morgan Stanley</t>
  </si>
  <si>
    <t>Strategy Inc Class A</t>
  </si>
  <si>
    <t>Nebius Group N.V. Class A</t>
  </si>
  <si>
    <t>Old Dominion Freight Line, Inc.</t>
  </si>
  <si>
    <t>Oklo Inc. Class A</t>
  </si>
  <si>
    <t>OPENDOOR TECHNOLOG C/WTS 20/11/26 (TO PUR COM)</t>
  </si>
  <si>
    <t>OPENDOOR TECHNOLOG C/WTS 11/20/26 (TO PUR COM)</t>
  </si>
  <si>
    <t>UiPath, Inc. Class A</t>
  </si>
  <si>
    <t>PepsiCo, Inc.</t>
  </si>
  <si>
    <t>Roblox Corp. Class A</t>
  </si>
  <si>
    <t>Reddit, Inc. Class A</t>
  </si>
  <si>
    <t>Sony Financial Group Inc. Unsponsored ADR</t>
  </si>
  <si>
    <t>Snowflake, Inc.</t>
  </si>
  <si>
    <t>Solstice Advanced Materials, Inc.</t>
  </si>
  <si>
    <t>Talen Energy Corp</t>
  </si>
  <si>
    <t>TMC the metals company Inc.</t>
  </si>
  <si>
    <t>TripAdvisor, Inc.</t>
  </si>
  <si>
    <t>Ubiquiti Inc.</t>
  </si>
  <si>
    <t>ARK Blockchain &amp; Fintech Innovation ETF</t>
  </si>
  <si>
    <t>Global X Australian Bank Credit ETF</t>
  </si>
  <si>
    <t>Betashares Australian Major Bank Subordinated Debt ETF Exchange Traded Fund Units</t>
  </si>
  <si>
    <t>Global X Cybersecurity ETF Units Exchange Traded Fund</t>
  </si>
  <si>
    <t>iShares Core DAX UCITS ETF (DE)</t>
  </si>
  <si>
    <t>State Street SPDR MSCI Australia Select High Dividend Yield ETF</t>
  </si>
  <si>
    <t>State Street SPDR S&amp;P/ASX 200 Resources ETF</t>
  </si>
  <si>
    <t>State Street SPDR S&amp;P Global Dividend ETF</t>
  </si>
  <si>
    <t>BetaShares Global Banks ETF - Currency Hedged</t>
  </si>
  <si>
    <t>BetaShares Australian Small Companies Select ETF</t>
  </si>
  <si>
    <t>State Street SPDR S&amp;P/ASX 200 ETF</t>
  </si>
  <si>
    <t>GCQ GLOBAL EQUITIES COMPLEX ETF Exchange Traded Fund Units</t>
  </si>
  <si>
    <t>VanEck Morningstar international Wide Moat ETF</t>
  </si>
  <si>
    <t>BetaShares Interest Rate Hedged Australian Investment Grade Corporate Bond ETF Units</t>
  </si>
  <si>
    <t>IRONBARK BALANCED INCOME LIMITED</t>
  </si>
  <si>
    <t>Betashares S&amp;P Global High Dividend Aristocrats ETF</t>
  </si>
  <si>
    <t>iShares Core FTSE 100 UCITS ETF GBP (Dist)</t>
  </si>
  <si>
    <t>iShares Core S&amp;P 500 ETF</t>
  </si>
  <si>
    <t>Munro Global Growth Fund (Hedge Fund) Units</t>
  </si>
  <si>
    <t>Macquarie Income Opportunities Active ETF</t>
  </si>
  <si>
    <t>Plato Global Alpha Fund Complex ETF Exchange</t>
  </si>
  <si>
    <t xml:space="preserve">Platinum International Fund Active ETF </t>
  </si>
  <si>
    <t>Defiance Quantum ETF</t>
  </si>
  <si>
    <t>VanEck Rare Earth/Strategic Metals ETF</t>
  </si>
  <si>
    <t>Sprott Uranium Miners ETF</t>
  </si>
  <si>
    <t>Vanguard Global Aggregate Bond Index Fund (Hedged)</t>
  </si>
  <si>
    <t>State Street Financial Select Sector SPDR ETF</t>
  </si>
  <si>
    <t>State Street Industrial Select Sector SPDR ETF</t>
  </si>
  <si>
    <t>ClearBridge Real Income A</t>
  </si>
  <si>
    <t>MFS Concentrated Global Equity Trust</t>
  </si>
  <si>
    <t>Stewart Investors Worldwide All Cap</t>
  </si>
  <si>
    <t>Lazard Global Equity Franchise</t>
  </si>
  <si>
    <t>Quay Global RE UnH Actv ETF Daily Series</t>
  </si>
  <si>
    <t>ClearBridge Sustainable Income Fund</t>
  </si>
  <si>
    <t>Bennelong Emerging Companies Fund</t>
  </si>
  <si>
    <t>Auscap High Conviction Aus Eqs DailyPlfm</t>
  </si>
  <si>
    <t>Ausbil Active Dividend Income Active ETF</t>
  </si>
  <si>
    <t>Pzena Emerging Markets Value Wholesale</t>
  </si>
  <si>
    <t>Milford Dynamic Small Companies Fund</t>
  </si>
  <si>
    <t>Fidelity Global Future Leaders</t>
  </si>
  <si>
    <t>Ophir Global High Conviction A Monthly</t>
  </si>
  <si>
    <t>T. Rowe Price Global Impact Equity I</t>
  </si>
  <si>
    <t>Munro Climate Change Leaders A</t>
  </si>
  <si>
    <t>Financial Income Fund</t>
  </si>
  <si>
    <t>IFP Global Franchise Fund II (Hedged)</t>
  </si>
  <si>
    <t>BlackRock Global Liquid Alternatives S1</t>
  </si>
  <si>
    <t>Munro Global Growth Small &amp; Mid Cap A</t>
  </si>
  <si>
    <t>Arrowstreet Global Small Coms No.2 I H</t>
  </si>
  <si>
    <t>Antipodes Global SMID Fund P</t>
  </si>
  <si>
    <t>Barings Liquidity Investment Strategy</t>
  </si>
  <si>
    <t>Life Cycle Concentrated Global Share M</t>
  </si>
  <si>
    <t>Life Cycle Global Share H Hdg</t>
  </si>
  <si>
    <t>Apis Global Long/Short W</t>
  </si>
  <si>
    <t>Eley Griffiths Group Small Companies</t>
  </si>
  <si>
    <t>iShares International Equity Index</t>
  </si>
  <si>
    <t>CFS FC-Acadian Geared Global Equity</t>
  </si>
  <si>
    <t>Ten Cap Alpha Plus Class A</t>
  </si>
  <si>
    <t>Dimensional Global Real Estate Trust</t>
  </si>
  <si>
    <t>ADN</t>
  </si>
  <si>
    <t>AHE</t>
  </si>
  <si>
    <t>AMI</t>
  </si>
  <si>
    <t>AMP</t>
  </si>
  <si>
    <t>AUE</t>
  </si>
  <si>
    <t>AZY</t>
  </si>
  <si>
    <t>BHM</t>
  </si>
  <si>
    <t>BMN</t>
  </si>
  <si>
    <t>BOL</t>
  </si>
  <si>
    <t>BPT</t>
  </si>
  <si>
    <t>BRN</t>
  </si>
  <si>
    <t>CCP</t>
  </si>
  <si>
    <t>CVV</t>
  </si>
  <si>
    <t>DBI</t>
  </si>
  <si>
    <t>EDU</t>
  </si>
  <si>
    <t>EHL</t>
  </si>
  <si>
    <t>ELV</t>
  </si>
  <si>
    <t>EOL</t>
  </si>
  <si>
    <t>ERD</t>
  </si>
  <si>
    <t>FUN</t>
  </si>
  <si>
    <t>FWD</t>
  </si>
  <si>
    <t>GGP</t>
  </si>
  <si>
    <t>GLF</t>
  </si>
  <si>
    <t>GNC</t>
  </si>
  <si>
    <t>GTE</t>
  </si>
  <si>
    <t>HDN</t>
  </si>
  <si>
    <t>HMC</t>
  </si>
  <si>
    <t>HMY</t>
  </si>
  <si>
    <t>HNG</t>
  </si>
  <si>
    <t>IFL</t>
  </si>
  <si>
    <t>IOV</t>
  </si>
  <si>
    <t>KAI</t>
  </si>
  <si>
    <t>LGM</t>
  </si>
  <si>
    <t>LIN</t>
  </si>
  <si>
    <t>MEI</t>
  </si>
  <si>
    <t>MM8</t>
  </si>
  <si>
    <t>MRR</t>
  </si>
  <si>
    <t>MSB</t>
  </si>
  <si>
    <t>MTS</t>
  </si>
  <si>
    <t>NHC</t>
  </si>
  <si>
    <t>NUZ</t>
  </si>
  <si>
    <t>OBL</t>
  </si>
  <si>
    <t>PPK</t>
  </si>
  <si>
    <t>PSC</t>
  </si>
  <si>
    <t>QPM</t>
  </si>
  <si>
    <t>SEN</t>
  </si>
  <si>
    <t>SGQ</t>
  </si>
  <si>
    <t>SNG</t>
  </si>
  <si>
    <t>SNL</t>
  </si>
  <si>
    <t>SRG</t>
  </si>
  <si>
    <t>TEA</t>
  </si>
  <si>
    <t>TOR</t>
  </si>
  <si>
    <t>GALD</t>
  </si>
  <si>
    <t>GLE</t>
  </si>
  <si>
    <t>HY9H</t>
  </si>
  <si>
    <t>SBMO</t>
  </si>
  <si>
    <t>GSK</t>
  </si>
  <si>
    <t>C6L</t>
  </si>
  <si>
    <t>Z74</t>
  </si>
  <si>
    <t>ADI</t>
  </si>
  <si>
    <t>AG</t>
  </si>
  <si>
    <t>AMBA</t>
  </si>
  <si>
    <t>BIDU</t>
  </si>
  <si>
    <t>BMNR</t>
  </si>
  <si>
    <t>BOC</t>
  </si>
  <si>
    <t>BTU</t>
  </si>
  <si>
    <t>BWXT</t>
  </si>
  <si>
    <t>CB</t>
  </si>
  <si>
    <t>CGNX</t>
  </si>
  <si>
    <t>CIFR</t>
  </si>
  <si>
    <t>CLS</t>
  </si>
  <si>
    <t>CRDO</t>
  </si>
  <si>
    <t>CRWV</t>
  </si>
  <si>
    <t>ELVR</t>
  </si>
  <si>
    <t>ENPH</t>
  </si>
  <si>
    <t>EQT</t>
  </si>
  <si>
    <t>EXPE</t>
  </si>
  <si>
    <t>FIX</t>
  </si>
  <si>
    <t>GDS</t>
  </si>
  <si>
    <t>GTLB</t>
  </si>
  <si>
    <t>HUBB</t>
  </si>
  <si>
    <t>KMI</t>
  </si>
  <si>
    <t>MNST</t>
  </si>
  <si>
    <t>MS</t>
  </si>
  <si>
    <t>NBIS</t>
  </si>
  <si>
    <t>ODFL</t>
  </si>
  <si>
    <t>OKLO</t>
  </si>
  <si>
    <t>OPENL</t>
  </si>
  <si>
    <t>OPENW</t>
  </si>
  <si>
    <t>OPENZ.XNAS.US</t>
  </si>
  <si>
    <t>PATH</t>
  </si>
  <si>
    <t>PEP</t>
  </si>
  <si>
    <t>RBLX</t>
  </si>
  <si>
    <t>RDDT</t>
  </si>
  <si>
    <t>SFGYY</t>
  </si>
  <si>
    <t>SOLS</t>
  </si>
  <si>
    <t>TLN</t>
  </si>
  <si>
    <t>TMC</t>
  </si>
  <si>
    <t>TRIP</t>
  </si>
  <si>
    <t>UI</t>
  </si>
  <si>
    <t>BANK</t>
  </si>
  <si>
    <t>BSUB</t>
  </si>
  <si>
    <t>BUGG</t>
  </si>
  <si>
    <t>BNKS</t>
  </si>
  <si>
    <t>SMLL</t>
  </si>
  <si>
    <t>GCQF</t>
  </si>
  <si>
    <t>GOAT</t>
  </si>
  <si>
    <t>HCRD</t>
  </si>
  <si>
    <t>IBC</t>
  </si>
  <si>
    <t>MAET</t>
  </si>
  <si>
    <t>MQIO</t>
  </si>
  <si>
    <t>PGA1</t>
  </si>
  <si>
    <t>VBND</t>
  </si>
  <si>
    <t>EXS1</t>
  </si>
  <si>
    <t>ISF</t>
  </si>
  <si>
    <t>QTUM</t>
  </si>
  <si>
    <t>REMX</t>
  </si>
  <si>
    <t>LAZ0025AU</t>
  </si>
  <si>
    <t>BFL3779AU</t>
  </si>
  <si>
    <t>ETL0483AU</t>
  </si>
  <si>
    <t>ETL6978AU</t>
  </si>
  <si>
    <t>FID5543AU</t>
  </si>
  <si>
    <t>ETL6342AU</t>
  </si>
  <si>
    <t>GSF1423AU</t>
  </si>
  <si>
    <t>EVO3184AU</t>
  </si>
  <si>
    <t>MAQ0921AU</t>
  </si>
  <si>
    <t>BLK1870AU</t>
  </si>
  <si>
    <t>GSF0874AU</t>
  </si>
  <si>
    <t>MAQ8438AU</t>
  </si>
  <si>
    <t>WHT1464AU</t>
  </si>
  <si>
    <t>WHT2802AU</t>
  </si>
  <si>
    <t>WHT9951AU</t>
  </si>
  <si>
    <t>HFL0108AU</t>
  </si>
  <si>
    <t>EGG0001AU</t>
  </si>
  <si>
    <t>BGL0106AU</t>
  </si>
  <si>
    <t>FSF0891AU</t>
  </si>
  <si>
    <t>DFA0005AU</t>
  </si>
  <si>
    <t xml:space="preserve">	BlackRock Investment Management (Australia) Limited</t>
  </si>
  <si>
    <t>Australian Unity Ltd</t>
  </si>
  <si>
    <t>BPCE S.A.</t>
  </si>
  <si>
    <t>Challenger IM Capital Limited</t>
  </si>
  <si>
    <t xml:space="preserve">	DFA Australia Limited</t>
  </si>
  <si>
    <t xml:space="preserve">	Franklin Templeton Australia Limited</t>
  </si>
  <si>
    <t xml:space="preserve">	Schroder Investment Management Australia Limited</t>
  </si>
  <si>
    <t xml:space="preserve">	Vanguard Investments Australia Ltd</t>
  </si>
  <si>
    <t xml:space="preserve">	Yarra Funds Management Limited</t>
  </si>
  <si>
    <t>KKR Australia Investment Management Pty Ltd</t>
  </si>
  <si>
    <t>Unlisted Property - Externally Managed</t>
  </si>
  <si>
    <t>BWP Group</t>
  </si>
  <si>
    <t>Platinum Asia Fund (Quoted Managed Hedge Fund)</t>
  </si>
  <si>
    <t>State Street SPDR Dow Jones Global Real Estate ESG Tilted ETF</t>
  </si>
  <si>
    <t>State Street SPDR S&amp;P/ASX 200 Listed Property ETF</t>
  </si>
  <si>
    <t>PAXX</t>
  </si>
  <si>
    <t>APIR code</t>
  </si>
  <si>
    <t>Charter Hall Holdings Pty Ltd</t>
  </si>
  <si>
    <t>Daintree Capital Management Pty Limited</t>
  </si>
  <si>
    <t>Phoenix Portfolios Pty Ltd</t>
  </si>
  <si>
    <t>Resolution Capital Limited</t>
  </si>
  <si>
    <t>RREEF America L.L.C.</t>
  </si>
  <si>
    <t>SG Hiscock &amp; Company Limited</t>
  </si>
  <si>
    <t>SBC0816AU</t>
  </si>
  <si>
    <t>APIR Code</t>
  </si>
  <si>
    <t>Units Held</t>
  </si>
  <si>
    <t>ClearBridge RARE Infrastructure Inc H C</t>
  </si>
  <si>
    <t>ClearBridge Global Infras Val</t>
  </si>
  <si>
    <t>SSB9640AU</t>
  </si>
  <si>
    <t>Global X Physical Platinum Structured</t>
  </si>
  <si>
    <t>Atrium Evolution Risk Targeted AEF 9</t>
  </si>
  <si>
    <t xml:space="preserve">PHD information must be published twice each year within 90 days of the reporting period. This means that for holdings as at 31 December and 30 June will be published by 31 March and 28 September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</si>
</sst>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00"/>
    <numFmt numFmtId="167" formatCode="&quot;$&quot;#,##0"/>
    <numFmt numFmtId="168" formatCode="0.00000"/>
  </numFmts>
  <fonts count="4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sz val="10"/>
      <color rgb="FF000000"/>
      <name val="Times New Roman"/>
      <family val="1"/>
    </font>
    <font>
      <b/>
      <sz val="8"/>
      <color rgb="FF000000"/>
      <name val="Times New Roman"/>
      <family val="1"/>
    </font>
    <font>
      <i/>
      <sz val="8"/>
      <color rgb="FF000000"/>
      <name val="Times New Roman"/>
      <family val="1"/>
    </font>
    <font>
      <sz val="8"/>
      <color rgb="FF000000"/>
      <name val="Times New Roman"/>
      <family val="1"/>
    </font>
    <font>
      <sz val="12"/>
      <color rgb="FF000000"/>
      <name val="Calibri"/>
      <family val="2"/>
    </font>
    <font>
      <sz val="10"/>
      <color rgb="FF000000"/>
      <name val="Times New Roman"/>
      <family val="1"/>
    </font>
    <font>
      <sz val="10"/>
      <color rgb="FFC00000"/>
      <name val="Times New Roman"/>
      <family val="1"/>
    </font>
    <font>
      <b/>
      <sz val="11"/>
      <color theme="1"/>
      <name val="Times New Roman"/>
      <family val="1"/>
    </font>
    <font>
      <sz val="10"/>
      <color theme="1"/>
      <name val="Times New Roman"/>
      <family val="1"/>
    </font>
    <font>
      <i/>
      <sz val="10"/>
      <color theme="1"/>
      <name val="Times New Roman"/>
      <family val="1"/>
    </font>
    <font>
      <b/>
      <sz val="10"/>
      <color rgb="FF000000"/>
      <name val="Times New Roman"/>
      <family val="1"/>
    </font>
    <font>
      <b/>
      <sz val="10"/>
      <color rgb="FFC00000"/>
      <name val="Times New Roman"/>
      <family val="1"/>
    </font>
    <font>
      <b/>
      <sz val="11"/>
      <color rgb="FFC00000"/>
      <name val="Times New Roman"/>
      <family val="1"/>
    </font>
    <font>
      <i/>
      <sz val="10"/>
      <color rgb="FFC00000"/>
      <name val="Times New Roman"/>
      <family val="1"/>
    </font>
    <font>
      <b/>
      <sz val="9"/>
      <color rgb="FF000000"/>
      <name val="Times New Roman"/>
      <family val="1"/>
    </font>
    <font>
      <b/>
      <sz val="9"/>
      <color rgb="FF0070C0"/>
      <name val="Times New Roman"/>
      <family val="1"/>
    </font>
    <font>
      <b/>
      <sz val="10"/>
      <color rgb="FF0070C0"/>
      <name val="Times New Roman"/>
      <family val="1"/>
    </font>
    <font>
      <sz val="9"/>
      <color rgb="FF000000"/>
      <name val="Times New Roman"/>
      <family val="1"/>
    </font>
    <font>
      <b/>
      <i/>
      <sz val="8"/>
      <color rgb="FF000000"/>
      <name val="Times New Roman"/>
      <family val="1"/>
    </font>
    <font>
      <sz val="12"/>
      <name val="Calibri Light"/>
      <family val="2"/>
    </font>
    <font>
      <sz val="12"/>
      <name val="Times New Roman"/>
      <family val="1"/>
    </font>
    <font>
      <sz val="10"/>
      <color rgb="FF58595B"/>
      <name val="Calibri Light"/>
      <family val="2"/>
    </font>
    <font>
      <b/>
      <sz val="9"/>
      <color indexed="81"/>
      <name val="Tahoma"/>
      <family val="2"/>
    </font>
    <font>
      <b/>
      <sz val="11"/>
      <color theme="1"/>
      <name val="Calibri"/>
      <family val="2"/>
      <scheme val="minor"/>
    </font>
    <font>
      <sz val="10"/>
      <color rgb="FF00000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8"/>
      <color rgb="FF000000"/>
      <name val="Times New Roman"/>
      <family val="1"/>
      <charset val="204"/>
    </font>
    <font>
      <sz val="11"/>
      <color theme="1"/>
      <name val="Times New Roman"/>
      <family val="1"/>
    </font>
  </fonts>
  <fills count="37">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rgb="FFE1F2FF"/>
        <bgColor indexed="64"/>
      </patternFill>
    </fill>
    <fill>
      <patternFill patternType="solid">
        <fgColor rgb="FFFFDD7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thick">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auto="1"/>
      </top>
      <bottom style="double">
        <color auto="1"/>
      </bottom>
      <diagonal/>
    </border>
    <border>
      <left/>
      <right/>
      <top style="thick">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30" fillId="0" borderId="0" applyNumberFormat="0" applyFill="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32" applyNumberFormat="0" applyAlignment="0" applyProtection="0"/>
    <xf numFmtId="0" fontId="38" fillId="10" borderId="33" applyNumberFormat="0" applyAlignment="0" applyProtection="0"/>
    <xf numFmtId="0" fontId="39" fillId="10" borderId="32" applyNumberFormat="0" applyAlignment="0" applyProtection="0"/>
    <xf numFmtId="0" fontId="40" fillId="0" borderId="34" applyNumberFormat="0" applyFill="0" applyAlignment="0" applyProtection="0"/>
    <xf numFmtId="0" fontId="41" fillId="11" borderId="35"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28" fillId="0" borderId="37"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2" borderId="36" applyNumberFormat="0" applyFont="0" applyAlignment="0" applyProtection="0"/>
    <xf numFmtId="0" fontId="29"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cellStyleXfs>
  <cellXfs count="273">
    <xf numFmtId="0" fontId="0" fillId="0" borderId="0" xfId="0" applyAlignment="1">
      <alignment horizontal="left" vertical="top"/>
    </xf>
    <xf numFmtId="0" fontId="4" fillId="0" borderId="0" xfId="0" applyFont="1" applyAlignment="1">
      <alignment horizontal="left" vertical="center" indent="6"/>
    </xf>
    <xf numFmtId="0" fontId="9" fillId="0" borderId="0" xfId="0" applyFont="1" applyAlignment="1">
      <alignment horizontal="left" vertical="center"/>
    </xf>
    <xf numFmtId="0" fontId="5" fillId="0" borderId="0" xfId="0" applyFont="1" applyAlignment="1">
      <alignment horizontal="left" vertical="center"/>
    </xf>
    <xf numFmtId="0" fontId="6" fillId="2"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6"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right" vertical="center" wrapText="1"/>
    </xf>
    <xf numFmtId="0" fontId="6" fillId="3" borderId="0" xfId="0" applyFont="1" applyFill="1" applyAlignment="1">
      <alignment horizontal="left" vertical="center" wrapText="1"/>
    </xf>
    <xf numFmtId="0" fontId="5" fillId="0" borderId="0" xfId="0" applyFont="1" applyAlignment="1">
      <alignment horizontal="left" vertical="top"/>
    </xf>
    <xf numFmtId="9" fontId="8" fillId="2" borderId="7" xfId="3" applyFont="1" applyFill="1" applyBorder="1" applyAlignment="1">
      <alignment horizontal="left" vertical="center" wrapText="1"/>
    </xf>
    <xf numFmtId="9" fontId="8" fillId="2" borderId="14" xfId="3" applyFont="1" applyFill="1" applyBorder="1" applyAlignment="1">
      <alignment horizontal="lef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6" fillId="0" borderId="7" xfId="0" applyFont="1" applyBorder="1" applyAlignment="1">
      <alignment horizontal="left" vertical="center" wrapText="1"/>
    </xf>
    <xf numFmtId="0" fontId="6" fillId="0" borderId="19" xfId="0" applyFont="1" applyBorder="1" applyAlignment="1">
      <alignment vertical="center" wrapText="1"/>
    </xf>
    <xf numFmtId="0" fontId="6" fillId="0" borderId="10" xfId="0" applyFont="1" applyBorder="1" applyAlignment="1">
      <alignment horizontal="center" vertical="center" wrapText="1"/>
    </xf>
    <xf numFmtId="0" fontId="8" fillId="0" borderId="2" xfId="0" applyFont="1" applyBorder="1" applyAlignment="1">
      <alignment vertical="center" wrapText="1"/>
    </xf>
    <xf numFmtId="0" fontId="7" fillId="0" borderId="3" xfId="0" applyFont="1" applyBorder="1" applyAlignment="1">
      <alignment vertical="center" wrapText="1"/>
    </xf>
    <xf numFmtId="0" fontId="8" fillId="0" borderId="0" xfId="0" applyFont="1" applyAlignment="1">
      <alignment vertical="center" wrapText="1"/>
    </xf>
    <xf numFmtId="0" fontId="7" fillId="0" borderId="5" xfId="0" applyFont="1" applyBorder="1" applyAlignment="1">
      <alignment vertical="center" wrapText="1"/>
    </xf>
    <xf numFmtId="10" fontId="6"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14" xfId="0" applyFont="1" applyBorder="1" applyAlignment="1">
      <alignment vertical="center" wrapText="1"/>
    </xf>
    <xf numFmtId="0" fontId="6" fillId="0" borderId="20" xfId="0" applyFont="1" applyBorder="1" applyAlignment="1">
      <alignment vertical="center" wrapText="1"/>
    </xf>
    <xf numFmtId="0" fontId="6" fillId="0" borderId="18" xfId="0" applyFont="1" applyBorder="1" applyAlignment="1">
      <alignment horizontal="center" vertical="center" wrapText="1"/>
    </xf>
    <xf numFmtId="0" fontId="7" fillId="0" borderId="14" xfId="0" applyFont="1" applyBorder="1" applyAlignment="1">
      <alignment horizontal="left" vertical="center" wrapText="1"/>
    </xf>
    <xf numFmtId="10" fontId="6" fillId="0" borderId="12" xfId="0" applyNumberFormat="1" applyFont="1" applyBorder="1" applyAlignment="1">
      <alignment vertical="center" wrapText="1"/>
    </xf>
    <xf numFmtId="0" fontId="7" fillId="0" borderId="2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8" fillId="0" borderId="0" xfId="0" applyFont="1" applyAlignment="1">
      <alignment horizontal="left" vertical="top" wrapText="1"/>
    </xf>
    <xf numFmtId="165" fontId="8" fillId="0" borderId="0" xfId="1" applyNumberFormat="1" applyFont="1" applyFill="1" applyBorder="1" applyAlignment="1">
      <alignment horizontal="left" vertical="top" wrapText="1"/>
    </xf>
    <xf numFmtId="0" fontId="6" fillId="0" borderId="9" xfId="0" applyFont="1" applyBorder="1" applyAlignment="1">
      <alignment horizontal="left" vertical="center" wrapText="1"/>
    </xf>
    <xf numFmtId="0" fontId="8" fillId="0" borderId="0" xfId="0" applyFont="1" applyAlignment="1">
      <alignment horizontal="left" vertical="center" wrapText="1"/>
    </xf>
    <xf numFmtId="165" fontId="8" fillId="0" borderId="0" xfId="1" applyNumberFormat="1" applyFont="1" applyFill="1" applyBorder="1" applyAlignment="1">
      <alignment horizontal="left" vertical="center" wrapText="1"/>
    </xf>
    <xf numFmtId="10" fontId="8" fillId="0" borderId="2" xfId="3" applyNumberFormat="1" applyFont="1" applyFill="1" applyBorder="1" applyAlignment="1">
      <alignment horizontal="center" vertical="center" wrapText="1"/>
    </xf>
    <xf numFmtId="0" fontId="6" fillId="0" borderId="0" xfId="0" applyFont="1" applyAlignment="1">
      <alignment horizontal="center" vertical="center" wrapText="1"/>
    </xf>
    <xf numFmtId="10" fontId="8" fillId="0" borderId="0" xfId="3" applyNumberFormat="1" applyFont="1" applyFill="1" applyBorder="1" applyAlignment="1">
      <alignment horizontal="center" vertical="center" wrapText="1"/>
    </xf>
    <xf numFmtId="165" fontId="6" fillId="0" borderId="10" xfId="0" applyNumberFormat="1" applyFont="1" applyBorder="1" applyAlignment="1">
      <alignment horizontal="left" vertical="center" wrapText="1"/>
    </xf>
    <xf numFmtId="0" fontId="8" fillId="0" borderId="26"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10" fontId="8" fillId="0" borderId="25" xfId="3" applyNumberFormat="1" applyFont="1" applyFill="1" applyBorder="1" applyAlignment="1">
      <alignment horizontal="center" vertical="center" wrapText="1"/>
    </xf>
    <xf numFmtId="10" fontId="6" fillId="0" borderId="12" xfId="3" applyNumberFormat="1" applyFont="1" applyFill="1" applyBorder="1" applyAlignment="1">
      <alignment horizontal="center" vertical="center" wrapText="1"/>
    </xf>
    <xf numFmtId="10" fontId="6" fillId="0" borderId="14" xfId="3" applyNumberFormat="1" applyFont="1" applyFill="1" applyBorder="1" applyAlignment="1">
      <alignment horizontal="right" vertical="center" wrapText="1"/>
    </xf>
    <xf numFmtId="9" fontId="7" fillId="2" borderId="18" xfId="3" applyFont="1" applyFill="1" applyBorder="1" applyAlignment="1">
      <alignment vertical="center" wrapText="1"/>
    </xf>
    <xf numFmtId="9" fontId="7" fillId="2" borderId="10" xfId="3" applyFont="1" applyFill="1" applyBorder="1" applyAlignment="1">
      <alignment vertical="center" wrapText="1"/>
    </xf>
    <xf numFmtId="0" fontId="6" fillId="0" borderId="9" xfId="0" applyFont="1" applyBorder="1" applyAlignment="1">
      <alignment vertical="center" wrapText="1"/>
    </xf>
    <xf numFmtId="10" fontId="0" fillId="0" borderId="0" xfId="3" applyNumberFormat="1" applyFont="1" applyFill="1" applyBorder="1" applyAlignment="1">
      <alignment horizontal="center" vertical="top"/>
    </xf>
    <xf numFmtId="165" fontId="0" fillId="0" borderId="0" xfId="1" applyNumberFormat="1" applyFont="1" applyFill="1" applyBorder="1" applyAlignment="1">
      <alignment horizontal="center" vertical="top"/>
    </xf>
    <xf numFmtId="0" fontId="12" fillId="0" borderId="0" xfId="0" applyFont="1"/>
    <xf numFmtId="0" fontId="13" fillId="0" borderId="0" xfId="0" applyFont="1"/>
    <xf numFmtId="0" fontId="14" fillId="0" borderId="0" xfId="0" applyFont="1"/>
    <xf numFmtId="0" fontId="15" fillId="0" borderId="27" xfId="0" applyFont="1" applyBorder="1" applyAlignment="1">
      <alignment horizontal="left" vertical="top"/>
    </xf>
    <xf numFmtId="0" fontId="16" fillId="0" borderId="0" xfId="0" applyFont="1" applyAlignment="1">
      <alignment horizontal="center"/>
    </xf>
    <xf numFmtId="0" fontId="0" fillId="0" borderId="0" xfId="0"/>
    <xf numFmtId="0" fontId="15"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horizontal="left" vertical="top"/>
    </xf>
    <xf numFmtId="0" fontId="17" fillId="0" borderId="27" xfId="0" applyFont="1" applyBorder="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1" applyNumberFormat="1" applyFont="1" applyFill="1" applyBorder="1" applyAlignment="1">
      <alignment horizontal="left" vertical="top" wrapText="1"/>
    </xf>
    <xf numFmtId="0" fontId="11" fillId="0" borderId="0" xfId="0" applyFont="1" applyAlignment="1">
      <alignment vertical="top"/>
    </xf>
    <xf numFmtId="0" fontId="8" fillId="0" borderId="14" xfId="0" applyFont="1" applyBorder="1" applyAlignment="1">
      <alignment vertical="center" wrapText="1"/>
    </xf>
    <xf numFmtId="0" fontId="8" fillId="0" borderId="2" xfId="0" applyFont="1" applyBorder="1" applyAlignment="1">
      <alignment horizontal="center" vertical="center" wrapText="1"/>
    </xf>
    <xf numFmtId="0" fontId="8" fillId="0" borderId="7" xfId="0" applyFont="1" applyBorder="1" applyAlignment="1">
      <alignment vertical="center" wrapText="1"/>
    </xf>
    <xf numFmtId="0" fontId="6" fillId="0" borderId="7" xfId="0" applyFont="1" applyBorder="1" applyAlignment="1">
      <alignment horizontal="center" vertical="center" wrapText="1"/>
    </xf>
    <xf numFmtId="10" fontId="6" fillId="0" borderId="21" xfId="0" applyNumberFormat="1" applyFont="1" applyBorder="1" applyAlignment="1">
      <alignment horizontal="center" vertical="center" wrapText="1"/>
    </xf>
    <xf numFmtId="165" fontId="6" fillId="0" borderId="12" xfId="0" applyNumberFormat="1" applyFont="1" applyBorder="1" applyAlignment="1">
      <alignment vertical="center" wrapText="1"/>
    </xf>
    <xf numFmtId="0" fontId="20" fillId="4" borderId="28" xfId="0" applyFont="1" applyFill="1" applyBorder="1" applyAlignment="1">
      <alignment vertical="center" wrapText="1"/>
    </xf>
    <xf numFmtId="0" fontId="6" fillId="4" borderId="28" xfId="0" applyFont="1" applyFill="1" applyBorder="1" applyAlignment="1">
      <alignment vertical="center" wrapText="1"/>
    </xf>
    <xf numFmtId="0" fontId="6" fillId="4" borderId="28" xfId="0" applyFont="1" applyFill="1" applyBorder="1" applyAlignment="1">
      <alignment horizontal="left" vertical="center" wrapText="1"/>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6" fillId="5" borderId="0" xfId="0" applyFont="1" applyFill="1" applyAlignment="1">
      <alignment vertical="center" wrapText="1"/>
    </xf>
    <xf numFmtId="10" fontId="8" fillId="5" borderId="0" xfId="0" applyNumberFormat="1" applyFont="1" applyFill="1" applyAlignment="1">
      <alignment horizontal="center" vertical="center" wrapText="1"/>
    </xf>
    <xf numFmtId="0" fontId="6" fillId="5" borderId="12" xfId="0" applyFont="1" applyFill="1" applyBorder="1" applyAlignment="1">
      <alignment vertical="center" wrapText="1"/>
    </xf>
    <xf numFmtId="165" fontId="6" fillId="5" borderId="16" xfId="0" applyNumberFormat="1" applyFont="1" applyFill="1" applyBorder="1" applyAlignment="1">
      <alignment vertical="center" wrapText="1"/>
    </xf>
    <xf numFmtId="10" fontId="6" fillId="5" borderId="12" xfId="0" applyNumberFormat="1" applyFont="1" applyFill="1" applyBorder="1" applyAlignment="1">
      <alignment horizontal="center" vertical="center" wrapText="1"/>
    </xf>
    <xf numFmtId="0" fontId="15" fillId="0" borderId="12" xfId="0" applyFont="1" applyBorder="1" applyAlignment="1">
      <alignment vertical="center" wrapText="1"/>
    </xf>
    <xf numFmtId="0" fontId="15" fillId="0" borderId="9" xfId="0" applyFont="1" applyBorder="1" applyAlignment="1">
      <alignment vertical="center" wrapText="1"/>
    </xf>
    <xf numFmtId="0" fontId="15" fillId="0" borderId="11" xfId="0" applyFont="1" applyBorder="1" applyAlignment="1">
      <alignment vertical="center" wrapText="1"/>
    </xf>
    <xf numFmtId="10" fontId="15" fillId="0" borderId="10" xfId="3" applyNumberFormat="1" applyFont="1" applyFill="1" applyBorder="1" applyAlignment="1">
      <alignment horizontal="center" vertical="center" wrapText="1"/>
    </xf>
    <xf numFmtId="0" fontId="15" fillId="0" borderId="27" xfId="0" applyFont="1" applyBorder="1" applyAlignment="1">
      <alignment vertical="top"/>
    </xf>
    <xf numFmtId="0" fontId="21" fillId="0" borderId="27" xfId="0" applyFont="1" applyBorder="1" applyAlignment="1">
      <alignment horizontal="left" vertical="top"/>
    </xf>
    <xf numFmtId="0" fontId="0" fillId="0" borderId="0" xfId="0"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165" fontId="15" fillId="0" borderId="10" xfId="1" applyNumberFormat="1" applyFont="1" applyFill="1" applyBorder="1" applyAlignment="1">
      <alignment horizontal="left" vertical="top" wrapText="1"/>
    </xf>
    <xf numFmtId="0" fontId="22" fillId="0" borderId="0" xfId="0" applyFont="1" applyAlignment="1">
      <alignment horizontal="left" vertical="top"/>
    </xf>
    <xf numFmtId="0" fontId="19" fillId="0" borderId="0" xfId="0" applyFont="1" applyAlignment="1">
      <alignment horizontal="left" vertical="top"/>
    </xf>
    <xf numFmtId="0" fontId="16" fillId="0" borderId="27" xfId="0" applyFont="1" applyBorder="1" applyAlignment="1">
      <alignment horizontal="left" vertical="top"/>
    </xf>
    <xf numFmtId="167" fontId="13" fillId="0" borderId="0" xfId="0" applyNumberFormat="1" applyFont="1"/>
    <xf numFmtId="167" fontId="0" fillId="0" borderId="0" xfId="0" applyNumberFormat="1" applyAlignment="1">
      <alignment horizontal="left" vertical="top"/>
    </xf>
    <xf numFmtId="167" fontId="6" fillId="3" borderId="0" xfId="0" applyNumberFormat="1" applyFont="1" applyFill="1" applyAlignment="1">
      <alignment horizontal="left" vertical="center" wrapText="1"/>
    </xf>
    <xf numFmtId="167" fontId="15" fillId="0" borderId="10" xfId="3" applyNumberFormat="1" applyFont="1" applyFill="1" applyBorder="1" applyAlignment="1">
      <alignment horizontal="right" vertical="center" wrapText="1"/>
    </xf>
    <xf numFmtId="167" fontId="6" fillId="0" borderId="0" xfId="2" applyNumberFormat="1" applyFont="1" applyFill="1" applyBorder="1" applyAlignment="1">
      <alignment horizontal="center" vertical="center" wrapText="1"/>
    </xf>
    <xf numFmtId="10" fontId="8" fillId="0" borderId="12" xfId="3" applyNumberFormat="1" applyFont="1" applyFill="1" applyBorder="1" applyAlignment="1">
      <alignment horizontal="center" vertical="center" wrapText="1"/>
    </xf>
    <xf numFmtId="167" fontId="8" fillId="0" borderId="4" xfId="2" applyNumberFormat="1" applyFont="1" applyFill="1" applyBorder="1" applyAlignment="1">
      <alignment horizontal="right" vertical="center" wrapText="1"/>
    </xf>
    <xf numFmtId="167" fontId="6" fillId="0" borderId="13" xfId="0" applyNumberFormat="1" applyFont="1" applyBorder="1" applyAlignment="1">
      <alignment horizontal="right" vertical="center" wrapText="1"/>
    </xf>
    <xf numFmtId="167" fontId="6" fillId="0" borderId="12" xfId="0" applyNumberFormat="1" applyFont="1" applyBorder="1" applyAlignment="1">
      <alignment horizontal="right" vertical="center" wrapText="1"/>
    </xf>
    <xf numFmtId="167" fontId="6" fillId="4" borderId="28" xfId="0" applyNumberFormat="1" applyFont="1" applyFill="1" applyBorder="1" applyAlignment="1">
      <alignment horizontal="left" vertical="center" wrapText="1"/>
    </xf>
    <xf numFmtId="167" fontId="8" fillId="0" borderId="4" xfId="0" applyNumberFormat="1" applyFont="1" applyBorder="1" applyAlignment="1">
      <alignment vertical="center" wrapText="1"/>
    </xf>
    <xf numFmtId="167" fontId="8" fillId="0" borderId="15" xfId="0" applyNumberFormat="1" applyFont="1" applyBorder="1" applyAlignment="1">
      <alignment vertical="center" wrapText="1"/>
    </xf>
    <xf numFmtId="167" fontId="6" fillId="0" borderId="17" xfId="0" applyNumberFormat="1" applyFont="1" applyBorder="1" applyAlignment="1">
      <alignment horizontal="center" vertical="center" wrapText="1"/>
    </xf>
    <xf numFmtId="167" fontId="8" fillId="0" borderId="1" xfId="2" applyNumberFormat="1" applyFont="1" applyFill="1" applyBorder="1" applyAlignment="1">
      <alignment horizontal="right" vertical="center" wrapText="1"/>
    </xf>
    <xf numFmtId="167" fontId="6" fillId="0" borderId="6" xfId="0" applyNumberFormat="1" applyFont="1" applyBorder="1" applyAlignment="1">
      <alignment horizontal="center" vertical="center" wrapText="1"/>
    </xf>
    <xf numFmtId="167" fontId="6" fillId="0" borderId="12" xfId="0" applyNumberFormat="1" applyFont="1" applyBorder="1" applyAlignment="1">
      <alignment vertical="center" wrapText="1"/>
    </xf>
    <xf numFmtId="167" fontId="6" fillId="0" borderId="4" xfId="0" applyNumberFormat="1" applyFont="1" applyBorder="1" applyAlignment="1">
      <alignment vertical="center" wrapText="1"/>
    </xf>
    <xf numFmtId="167" fontId="6" fillId="0" borderId="15" xfId="0" applyNumberFormat="1" applyFont="1" applyBorder="1" applyAlignment="1">
      <alignment vertical="center" wrapText="1"/>
    </xf>
    <xf numFmtId="167" fontId="8" fillId="0" borderId="0" xfId="2" applyNumberFormat="1" applyFont="1" applyFill="1" applyBorder="1" applyAlignment="1">
      <alignment horizontal="center" vertical="center" wrapText="1"/>
    </xf>
    <xf numFmtId="167" fontId="8" fillId="0" borderId="6" xfId="0" applyNumberFormat="1" applyFont="1" applyBorder="1" applyAlignment="1">
      <alignment vertical="center" wrapText="1"/>
    </xf>
    <xf numFmtId="167" fontId="6" fillId="0" borderId="23" xfId="0" applyNumberFormat="1" applyFont="1" applyBorder="1" applyAlignment="1">
      <alignment vertical="center" wrapText="1"/>
    </xf>
    <xf numFmtId="167" fontId="6" fillId="0" borderId="0" xfId="0" applyNumberFormat="1" applyFont="1" applyAlignment="1">
      <alignment horizontal="center" vertical="center" wrapText="1"/>
    </xf>
    <xf numFmtId="167" fontId="6" fillId="5" borderId="1" xfId="0" applyNumberFormat="1" applyFont="1" applyFill="1" applyBorder="1" applyAlignment="1">
      <alignment vertical="center" wrapText="1"/>
    </xf>
    <xf numFmtId="167" fontId="6" fillId="5" borderId="9" xfId="0" applyNumberFormat="1" applyFont="1" applyFill="1" applyBorder="1" applyAlignment="1">
      <alignment vertical="center" wrapText="1"/>
    </xf>
    <xf numFmtId="167" fontId="6" fillId="5" borderId="13" xfId="0" applyNumberFormat="1" applyFont="1" applyFill="1" applyBorder="1" applyAlignment="1">
      <alignment vertical="center" wrapText="1"/>
    </xf>
    <xf numFmtId="167" fontId="15" fillId="0" borderId="9" xfId="2" applyNumberFormat="1" applyFont="1" applyFill="1" applyBorder="1" applyAlignment="1">
      <alignment horizontal="center" vertical="center" wrapText="1"/>
    </xf>
    <xf numFmtId="167" fontId="8" fillId="5" borderId="0" xfId="0" applyNumberFormat="1" applyFont="1" applyFill="1" applyAlignment="1">
      <alignment horizontal="right" vertical="center" wrapText="1"/>
    </xf>
    <xf numFmtId="167" fontId="6" fillId="0" borderId="9" xfId="0" applyNumberFormat="1" applyFont="1" applyBorder="1" applyAlignment="1">
      <alignment horizontal="right" vertical="center" wrapText="1"/>
    </xf>
    <xf numFmtId="166" fontId="8" fillId="0" borderId="13" xfId="2" applyNumberFormat="1" applyFont="1" applyFill="1" applyBorder="1" applyAlignment="1">
      <alignment horizontal="right" vertical="center" wrapText="1"/>
    </xf>
    <xf numFmtId="166" fontId="6" fillId="0" borderId="15" xfId="2" applyNumberFormat="1" applyFont="1" applyFill="1" applyBorder="1" applyAlignment="1">
      <alignment horizontal="right" vertical="center" wrapText="1"/>
    </xf>
    <xf numFmtId="166" fontId="8" fillId="0" borderId="24" xfId="2" applyNumberFormat="1" applyFont="1" applyFill="1" applyBorder="1" applyAlignment="1">
      <alignment horizontal="right" vertical="center" wrapText="1"/>
    </xf>
    <xf numFmtId="167" fontId="8" fillId="0" borderId="1" xfId="2" applyNumberFormat="1" applyFont="1" applyFill="1" applyBorder="1" applyAlignment="1">
      <alignment horizontal="right" vertical="top" wrapText="1"/>
    </xf>
    <xf numFmtId="167" fontId="8" fillId="0" borderId="4" xfId="2" applyNumberFormat="1" applyFont="1" applyFill="1" applyBorder="1" applyAlignment="1">
      <alignment horizontal="right" vertical="top" wrapText="1"/>
    </xf>
    <xf numFmtId="0" fontId="23" fillId="5" borderId="0" xfId="0" applyFont="1" applyFill="1" applyAlignment="1">
      <alignment vertical="center" wrapText="1"/>
    </xf>
    <xf numFmtId="0" fontId="4" fillId="0" borderId="0" xfId="0" applyFont="1" applyAlignment="1">
      <alignment horizontal="left" vertical="top"/>
    </xf>
    <xf numFmtId="0" fontId="24" fillId="0" borderId="0" xfId="0" applyFont="1" applyAlignment="1">
      <alignment horizontal="left" vertical="center"/>
    </xf>
    <xf numFmtId="0" fontId="25" fillId="0" borderId="0" xfId="0" applyFont="1" applyAlignment="1">
      <alignment horizontal="left" vertical="top"/>
    </xf>
    <xf numFmtId="0" fontId="26" fillId="0" borderId="0" xfId="0" applyFont="1" applyAlignment="1">
      <alignment horizontal="left" vertical="center"/>
    </xf>
    <xf numFmtId="168" fontId="0" fillId="0" borderId="0" xfId="0" applyNumberFormat="1" applyAlignment="1">
      <alignment horizontal="left" vertical="top"/>
    </xf>
    <xf numFmtId="0" fontId="15" fillId="0" borderId="0" xfId="0" applyFont="1" applyAlignment="1">
      <alignment horizontal="left" vertical="center" wrapText="1"/>
    </xf>
    <xf numFmtId="165" fontId="15" fillId="0" borderId="0" xfId="1" applyNumberFormat="1" applyFont="1" applyFill="1" applyBorder="1" applyAlignment="1">
      <alignment horizontal="left" vertical="top" wrapText="1"/>
    </xf>
    <xf numFmtId="164" fontId="15" fillId="0" borderId="0" xfId="0" applyNumberFormat="1" applyFont="1" applyAlignment="1">
      <alignment horizontal="center" vertical="center" wrapText="1"/>
    </xf>
    <xf numFmtId="167" fontId="15" fillId="0" borderId="0" xfId="3" applyNumberFormat="1" applyFont="1" applyFill="1" applyBorder="1" applyAlignment="1">
      <alignment horizontal="right" vertical="center" wrapText="1"/>
    </xf>
    <xf numFmtId="164" fontId="0" fillId="0" borderId="0" xfId="2" applyNumberFormat="1" applyFont="1"/>
    <xf numFmtId="1" fontId="15" fillId="0" borderId="10" xfId="0" applyNumberFormat="1" applyFont="1" applyBorder="1" applyAlignment="1">
      <alignment horizontal="center" vertical="center" wrapText="1"/>
    </xf>
    <xf numFmtId="1" fontId="15" fillId="0" borderId="0" xfId="0" applyNumberFormat="1" applyFont="1" applyAlignment="1">
      <alignment horizontal="center" vertical="center" wrapText="1"/>
    </xf>
    <xf numFmtId="167" fontId="22" fillId="0" borderId="0" xfId="3" applyNumberFormat="1" applyFont="1" applyFill="1" applyBorder="1" applyAlignment="1">
      <alignment horizontal="right" vertical="top"/>
    </xf>
    <xf numFmtId="167" fontId="19" fillId="0" borderId="0" xfId="3" applyNumberFormat="1" applyFont="1" applyFill="1" applyBorder="1" applyAlignment="1">
      <alignment horizontal="right" vertical="top"/>
    </xf>
    <xf numFmtId="167" fontId="5" fillId="0" borderId="0" xfId="0" applyNumberFormat="1" applyFont="1" applyAlignment="1">
      <alignment horizontal="left" vertical="top"/>
    </xf>
    <xf numFmtId="10" fontId="0" fillId="0" borderId="0" xfId="3" applyNumberFormat="1" applyFont="1" applyAlignment="1">
      <alignment horizontal="left" vertical="top"/>
    </xf>
    <xf numFmtId="10" fontId="5" fillId="0" borderId="0" xfId="3" applyNumberFormat="1" applyFont="1" applyAlignment="1">
      <alignment horizontal="left" vertical="top"/>
    </xf>
    <xf numFmtId="10" fontId="22" fillId="0" borderId="0" xfId="0" applyNumberFormat="1" applyFont="1" applyAlignment="1">
      <alignment horizontal="left" vertical="top"/>
    </xf>
    <xf numFmtId="167" fontId="0" fillId="0" borderId="0" xfId="3" applyNumberFormat="1" applyFont="1" applyAlignment="1">
      <alignment horizontal="left" vertical="top"/>
    </xf>
    <xf numFmtId="0" fontId="8" fillId="0" borderId="5" xfId="0" applyFont="1" applyBorder="1" applyAlignment="1">
      <alignment vertical="center" wrapText="1"/>
    </xf>
    <xf numFmtId="0" fontId="8" fillId="0" borderId="3" xfId="0" applyFont="1" applyBorder="1" applyAlignment="1">
      <alignment vertical="center" wrapText="1"/>
    </xf>
    <xf numFmtId="44" fontId="0" fillId="0" borderId="0" xfId="2" applyFont="1" applyAlignment="1">
      <alignment horizontal="left" vertical="top"/>
    </xf>
    <xf numFmtId="166" fontId="0" fillId="0" borderId="0" xfId="0" applyNumberFormat="1" applyAlignment="1">
      <alignment horizontal="left" vertical="top"/>
    </xf>
    <xf numFmtId="2" fontId="18" fillId="0" borderId="0" xfId="0" applyNumberFormat="1" applyFont="1"/>
    <xf numFmtId="2" fontId="6" fillId="3" borderId="0" xfId="0" applyNumberFormat="1" applyFont="1" applyFill="1" applyAlignment="1">
      <alignment horizontal="left" vertical="center" wrapText="1"/>
    </xf>
    <xf numFmtId="2" fontId="22" fillId="0" borderId="0" xfId="3" applyNumberFormat="1" applyFont="1" applyFill="1" applyBorder="1" applyAlignment="1">
      <alignment horizontal="center" vertical="top"/>
    </xf>
    <xf numFmtId="2" fontId="19" fillId="0" borderId="0" xfId="3" applyNumberFormat="1" applyFont="1" applyFill="1" applyBorder="1" applyAlignment="1">
      <alignment horizontal="center" vertical="top"/>
    </xf>
    <xf numFmtId="2" fontId="15" fillId="0" borderId="10" xfId="3" applyNumberFormat="1" applyFont="1" applyFill="1" applyBorder="1" applyAlignment="1">
      <alignment horizontal="center" vertical="center" wrapText="1"/>
    </xf>
    <xf numFmtId="2" fontId="15" fillId="0" borderId="0" xfId="3" applyNumberFormat="1" applyFont="1" applyFill="1" applyBorder="1" applyAlignment="1">
      <alignment horizontal="center" vertical="center" wrapText="1"/>
    </xf>
    <xf numFmtId="2" fontId="6" fillId="0" borderId="0" xfId="0" applyNumberFormat="1" applyFont="1" applyAlignment="1">
      <alignment horizontal="center" vertical="center" wrapText="1"/>
    </xf>
    <xf numFmtId="165" fontId="8" fillId="0" borderId="2" xfId="1" applyNumberFormat="1" applyFont="1" applyFill="1" applyBorder="1" applyAlignment="1">
      <alignment horizontal="center" vertical="center" wrapText="1"/>
    </xf>
    <xf numFmtId="10" fontId="6" fillId="0" borderId="2" xfId="3" applyNumberFormat="1" applyFont="1" applyFill="1" applyBorder="1" applyAlignment="1">
      <alignment horizontal="center" vertical="center" wrapText="1"/>
    </xf>
    <xf numFmtId="167" fontId="8" fillId="0" borderId="6" xfId="0" applyNumberFormat="1" applyFont="1" applyBorder="1" applyAlignment="1">
      <alignment horizontal="center" vertical="center" wrapText="1"/>
    </xf>
    <xf numFmtId="10" fontId="6" fillId="0" borderId="7" xfId="3" applyNumberFormat="1" applyFont="1" applyBorder="1" applyAlignment="1">
      <alignment horizontal="center" vertical="center" wrapText="1"/>
    </xf>
    <xf numFmtId="2" fontId="5" fillId="0" borderId="0" xfId="0" applyNumberFormat="1" applyFont="1" applyAlignment="1">
      <alignment horizontal="left" vertical="top"/>
    </xf>
    <xf numFmtId="0" fontId="46" fillId="0" borderId="0" xfId="57" applyFont="1"/>
    <xf numFmtId="10" fontId="5" fillId="0" borderId="0" xfId="0" applyNumberFormat="1" applyFont="1" applyAlignment="1">
      <alignment horizontal="left" vertical="top"/>
    </xf>
    <xf numFmtId="0" fontId="1" fillId="0" borderId="2" xfId="57" applyBorder="1"/>
    <xf numFmtId="0" fontId="0" fillId="0" borderId="2" xfId="0" applyBorder="1" applyAlignment="1">
      <alignment horizontal="center" vertical="top"/>
    </xf>
    <xf numFmtId="165" fontId="0" fillId="0" borderId="2" xfId="1" applyNumberFormat="1" applyFont="1" applyFill="1" applyBorder="1" applyAlignment="1">
      <alignment horizontal="center" vertical="top"/>
    </xf>
    <xf numFmtId="164" fontId="0" fillId="0" borderId="2" xfId="2" applyNumberFormat="1" applyFont="1" applyBorder="1"/>
    <xf numFmtId="10" fontId="0" fillId="0" borderId="2" xfId="3" applyNumberFormat="1" applyFont="1" applyFill="1" applyBorder="1" applyAlignment="1">
      <alignment horizontal="center" vertical="top"/>
    </xf>
    <xf numFmtId="10" fontId="15" fillId="0" borderId="10" xfId="3" applyNumberFormat="1" applyFont="1" applyBorder="1" applyAlignment="1">
      <alignment horizontal="center" vertical="center" wrapText="1"/>
    </xf>
    <xf numFmtId="167" fontId="6" fillId="0" borderId="0" xfId="0" applyNumberFormat="1" applyFont="1" applyAlignment="1">
      <alignment horizontal="left" vertical="center" wrapText="1"/>
    </xf>
    <xf numFmtId="2" fontId="6" fillId="0" borderId="0" xfId="0" applyNumberFormat="1" applyFont="1" applyAlignment="1">
      <alignment horizontal="left" vertical="center" wrapText="1"/>
    </xf>
    <xf numFmtId="9" fontId="15" fillId="0" borderId="10" xfId="3" applyFont="1" applyFill="1" applyBorder="1" applyAlignment="1">
      <alignment horizontal="center" vertical="center" wrapText="1"/>
    </xf>
    <xf numFmtId="167" fontId="6" fillId="0" borderId="15" xfId="0" applyNumberFormat="1" applyFont="1" applyBorder="1" applyAlignment="1">
      <alignment horizontal="right" vertical="center" wrapText="1"/>
    </xf>
    <xf numFmtId="167" fontId="8" fillId="0" borderId="6" xfId="2" applyNumberFormat="1" applyFont="1" applyFill="1" applyBorder="1" applyAlignment="1">
      <alignment horizontal="right" vertical="center" wrapText="1"/>
    </xf>
    <xf numFmtId="10" fontId="8" fillId="0" borderId="7" xfId="3" applyNumberFormat="1" applyFont="1" applyFill="1" applyBorder="1" applyAlignment="1">
      <alignment horizontal="center" vertical="center" wrapText="1"/>
    </xf>
    <xf numFmtId="10" fontId="8" fillId="0" borderId="14" xfId="3" applyNumberFormat="1" applyFont="1" applyFill="1" applyBorder="1" applyAlignment="1">
      <alignment horizontal="center" vertical="center" wrapText="1"/>
    </xf>
    <xf numFmtId="167" fontId="8" fillId="0" borderId="1" xfId="0" applyNumberFormat="1" applyFont="1" applyBorder="1" applyAlignment="1">
      <alignment horizontal="center" vertical="center" wrapText="1"/>
    </xf>
    <xf numFmtId="167" fontId="8" fillId="0" borderId="4" xfId="0" applyNumberFormat="1" applyFont="1" applyBorder="1" applyAlignment="1">
      <alignment horizontal="center" vertical="center" wrapText="1"/>
    </xf>
    <xf numFmtId="10" fontId="8" fillId="0" borderId="10" xfId="3" applyNumberFormat="1" applyFont="1" applyFill="1" applyBorder="1" applyAlignment="1">
      <alignment horizontal="center" vertical="center" wrapText="1"/>
    </xf>
    <xf numFmtId="165" fontId="6" fillId="0" borderId="20" xfId="1" applyNumberFormat="1" applyFont="1" applyBorder="1" applyAlignment="1">
      <alignment vertical="center" wrapText="1"/>
    </xf>
    <xf numFmtId="165" fontId="6" fillId="0" borderId="0" xfId="1" applyNumberFormat="1" applyFont="1" applyFill="1" applyBorder="1" applyAlignment="1">
      <alignment horizontal="center" vertical="center" wrapText="1"/>
    </xf>
    <xf numFmtId="10" fontId="6" fillId="0" borderId="0" xfId="3" applyNumberFormat="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8" fillId="0" borderId="20" xfId="1" applyNumberFormat="1" applyFont="1" applyFill="1" applyBorder="1" applyAlignment="1">
      <alignment horizontal="center" vertical="center" wrapText="1"/>
    </xf>
    <xf numFmtId="165" fontId="8" fillId="0" borderId="14" xfId="1" applyNumberFormat="1" applyFont="1" applyFill="1" applyBorder="1" applyAlignment="1">
      <alignment horizontal="center" vertical="center" wrapText="1"/>
    </xf>
    <xf numFmtId="167" fontId="8" fillId="0" borderId="15" xfId="2" applyNumberFormat="1" applyFont="1" applyFill="1" applyBorder="1" applyAlignment="1">
      <alignment horizontal="right" vertical="center" wrapText="1"/>
    </xf>
    <xf numFmtId="10" fontId="6" fillId="0" borderId="14" xfId="0" applyNumberFormat="1" applyFont="1" applyBorder="1" applyAlignment="1">
      <alignment horizontal="center" vertical="center" wrapText="1"/>
    </xf>
    <xf numFmtId="0" fontId="7" fillId="0" borderId="25" xfId="0" applyFont="1" applyBorder="1" applyAlignment="1">
      <alignment horizontal="left" vertical="center" wrapText="1"/>
    </xf>
    <xf numFmtId="0" fontId="45" fillId="0" borderId="26" xfId="0" applyFont="1" applyBorder="1" applyAlignment="1">
      <alignment vertical="center" wrapText="1"/>
    </xf>
    <xf numFmtId="0" fontId="8" fillId="0" borderId="0" xfId="0" applyFont="1" applyAlignment="1">
      <alignment horizontal="center" vertical="top"/>
    </xf>
    <xf numFmtId="0" fontId="6" fillId="4" borderId="28" xfId="0" applyFont="1" applyFill="1" applyBorder="1" applyAlignment="1">
      <alignment horizontal="center" vertical="center" wrapText="1"/>
    </xf>
    <xf numFmtId="0" fontId="6"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45" fillId="0" borderId="25" xfId="0" applyFont="1" applyBorder="1" applyAlignment="1">
      <alignment horizontal="center" vertical="center" wrapText="1"/>
    </xf>
    <xf numFmtId="0" fontId="8" fillId="0" borderId="0" xfId="0" applyFont="1" applyAlignment="1">
      <alignment horizontal="center" vertical="top" wrapText="1"/>
    </xf>
    <xf numFmtId="0" fontId="7" fillId="0" borderId="1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2"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15" fillId="0" borderId="10"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4" xfId="0" applyFont="1" applyFill="1" applyBorder="1" applyAlignment="1">
      <alignment horizontal="center" vertical="center" wrapText="1"/>
    </xf>
    <xf numFmtId="44" fontId="7" fillId="2" borderId="18" xfId="2" applyFont="1" applyFill="1" applyBorder="1" applyAlignment="1">
      <alignment horizontal="center" vertical="center" wrapText="1"/>
    </xf>
    <xf numFmtId="44" fontId="7" fillId="2" borderId="10" xfId="2" applyFont="1" applyFill="1" applyBorder="1" applyAlignment="1">
      <alignment horizontal="center" vertical="center" wrapText="1"/>
    </xf>
    <xf numFmtId="164" fontId="7" fillId="2" borderId="10" xfId="2" applyNumberFormat="1" applyFont="1" applyFill="1" applyBorder="1" applyAlignment="1">
      <alignment horizontal="center" vertical="center" wrapText="1"/>
    </xf>
    <xf numFmtId="164" fontId="6" fillId="2" borderId="14" xfId="2" applyNumberFormat="1" applyFont="1" applyFill="1" applyBorder="1" applyAlignment="1">
      <alignment horizontal="center" vertical="center" wrapText="1"/>
    </xf>
    <xf numFmtId="0" fontId="8" fillId="2" borderId="0" xfId="0" applyFont="1" applyFill="1" applyAlignment="1">
      <alignment horizontal="center" vertical="center" wrapText="1"/>
    </xf>
    <xf numFmtId="9" fontId="8" fillId="2" borderId="7" xfId="3" applyFont="1" applyFill="1" applyBorder="1" applyAlignment="1">
      <alignment horizontal="center" vertical="center" wrapText="1"/>
    </xf>
    <xf numFmtId="9" fontId="8" fillId="0" borderId="7" xfId="3" applyFont="1" applyFill="1" applyBorder="1" applyAlignment="1">
      <alignment horizontal="center" vertical="center" wrapText="1"/>
    </xf>
    <xf numFmtId="9" fontId="8" fillId="2" borderId="14" xfId="3" applyFont="1" applyFill="1" applyBorder="1" applyAlignment="1">
      <alignment horizontal="center" vertical="center" wrapText="1"/>
    </xf>
    <xf numFmtId="0" fontId="6" fillId="2" borderId="12" xfId="0" applyFont="1" applyFill="1" applyBorder="1" applyAlignment="1">
      <alignment horizontal="center" vertical="center" wrapText="1"/>
    </xf>
    <xf numFmtId="165" fontId="6" fillId="0" borderId="10" xfId="1" applyNumberFormat="1" applyFont="1" applyFill="1" applyBorder="1" applyAlignment="1">
      <alignment horizontal="left" vertical="center" wrapText="1"/>
    </xf>
    <xf numFmtId="10" fontId="0" fillId="0" borderId="0" xfId="3" applyNumberFormat="1" applyFont="1" applyAlignment="1">
      <alignment horizontal="left" vertical="center"/>
    </xf>
    <xf numFmtId="0" fontId="0" fillId="0" borderId="0" xfId="0" applyAlignment="1">
      <alignment horizontal="left" vertical="center"/>
    </xf>
    <xf numFmtId="0" fontId="20" fillId="3" borderId="28" xfId="0" applyFont="1" applyFill="1" applyBorder="1" applyAlignment="1">
      <alignment vertical="center" wrapText="1"/>
    </xf>
    <xf numFmtId="0" fontId="6" fillId="3" borderId="28" xfId="0" applyFont="1" applyFill="1" applyBorder="1" applyAlignment="1">
      <alignment horizontal="center" vertical="center" wrapText="1"/>
    </xf>
    <xf numFmtId="0" fontId="6" fillId="3" borderId="28" xfId="0" applyFont="1" applyFill="1" applyBorder="1" applyAlignment="1">
      <alignment vertical="center" wrapText="1"/>
    </xf>
    <xf numFmtId="167" fontId="6" fillId="3" borderId="28" xfId="0" applyNumberFormat="1"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7" xfId="0" applyFont="1" applyFill="1" applyBorder="1" applyAlignment="1">
      <alignment horizontal="center" vertical="center" wrapText="1"/>
    </xf>
    <xf numFmtId="167" fontId="6" fillId="3" borderId="6"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0" fontId="6" fillId="3" borderId="20" xfId="0" applyFont="1" applyFill="1" applyBorder="1" applyAlignment="1">
      <alignment vertical="center" wrapText="1"/>
    </xf>
    <xf numFmtId="167" fontId="6" fillId="3" borderId="15" xfId="0" applyNumberFormat="1" applyFont="1" applyFill="1" applyBorder="1" applyAlignment="1">
      <alignment horizontal="right" vertical="center" wrapText="1"/>
    </xf>
    <xf numFmtId="10" fontId="6" fillId="3" borderId="14"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165" fontId="6" fillId="3" borderId="16" xfId="0" applyNumberFormat="1" applyFont="1" applyFill="1" applyBorder="1" applyAlignment="1">
      <alignment vertical="center" wrapText="1"/>
    </xf>
    <xf numFmtId="167" fontId="6" fillId="3" borderId="13" xfId="0" applyNumberFormat="1" applyFont="1" applyFill="1" applyBorder="1" applyAlignment="1">
      <alignment vertical="center" wrapText="1"/>
    </xf>
    <xf numFmtId="10" fontId="6" fillId="3" borderId="12" xfId="0" applyNumberFormat="1" applyFont="1" applyFill="1" applyBorder="1" applyAlignment="1">
      <alignment vertical="center" wrapText="1"/>
    </xf>
    <xf numFmtId="0" fontId="6" fillId="3" borderId="14" xfId="0" applyFont="1" applyFill="1" applyBorder="1" applyAlignment="1">
      <alignment horizontal="left" vertical="center" wrapText="1"/>
    </xf>
    <xf numFmtId="10" fontId="8" fillId="0" borderId="2" xfId="3" applyNumberFormat="1" applyFont="1" applyBorder="1" applyAlignment="1">
      <alignment horizontal="center" vertical="center" wrapText="1"/>
    </xf>
    <xf numFmtId="10" fontId="8" fillId="0" borderId="0" xfId="3" applyNumberFormat="1" applyFont="1" applyBorder="1" applyAlignment="1">
      <alignment horizontal="center" vertical="center" wrapText="1"/>
    </xf>
    <xf numFmtId="10" fontId="8" fillId="0" borderId="7" xfId="3" applyNumberFormat="1" applyFont="1" applyBorder="1" applyAlignment="1">
      <alignment horizontal="center" vertical="center" wrapText="1"/>
    </xf>
    <xf numFmtId="9" fontId="8" fillId="2" borderId="14" xfId="0" applyNumberFormat="1" applyFont="1" applyFill="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6" fillId="3" borderId="0" xfId="0" applyFont="1" applyFill="1" applyAlignment="1">
      <alignment horizontal="center" vertical="center" wrapText="1"/>
    </xf>
    <xf numFmtId="0" fontId="15" fillId="0" borderId="10" xfId="0" applyFont="1" applyBorder="1" applyAlignment="1">
      <alignment horizontal="right" vertical="center" wrapText="1"/>
    </xf>
    <xf numFmtId="165" fontId="15" fillId="0" borderId="10" xfId="1" applyNumberFormat="1" applyFont="1" applyFill="1" applyBorder="1" applyAlignment="1">
      <alignment horizontal="right" vertical="top" wrapText="1"/>
    </xf>
    <xf numFmtId="0" fontId="15" fillId="0" borderId="27" xfId="0" applyFont="1" applyBorder="1" applyAlignment="1">
      <alignment horizontal="center" vertical="top"/>
    </xf>
    <xf numFmtId="0" fontId="12"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vertical="top"/>
    </xf>
    <xf numFmtId="0" fontId="5" fillId="0" borderId="2" xfId="0" applyFont="1" applyBorder="1" applyAlignment="1">
      <alignment horizontal="center" vertical="top"/>
    </xf>
    <xf numFmtId="0" fontId="15" fillId="0" borderId="27" xfId="0" applyFont="1" applyBorder="1" applyAlignment="1">
      <alignment horizontal="center" vertical="top"/>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cellXfs>
  <cellStyles count="62">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4" builtinId="27" customBuiltin="1"/>
    <cellStyle name="Calculation" xfId="18" builtinId="22" customBuiltin="1"/>
    <cellStyle name="Check Cell" xfId="20" builtinId="23" customBuiltin="1"/>
    <cellStyle name="Comma" xfId="1" builtinId="3"/>
    <cellStyle name="Comma 2" xfId="5" xr:uid="{EF7A1B66-0FA8-40B5-AE21-D17FAED2BCB0}"/>
    <cellStyle name="Comma 2 2" xfId="58" xr:uid="{C6830001-2957-4709-A9D2-BEAC69A6C90F}"/>
    <cellStyle name="Comma 3" xfId="54" xr:uid="{A017BE27-EB4D-4600-A524-A71511FD03E7}"/>
    <cellStyle name="Comma 4" xfId="49" xr:uid="{FE678CF0-4BEC-4BF5-BC3D-D40997CF9061}"/>
    <cellStyle name="Currency" xfId="2" builtinId="4"/>
    <cellStyle name="Currency 2" xfId="55" xr:uid="{8ADA89F7-5E94-4A62-85BF-93095E07245D}"/>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6" builtinId="20" customBuiltin="1"/>
    <cellStyle name="Linked Cell" xfId="19" builtinId="24" customBuiltin="1"/>
    <cellStyle name="Neutral" xfId="15" builtinId="28" customBuiltin="1"/>
    <cellStyle name="Normal" xfId="0" builtinId="0"/>
    <cellStyle name="Normal 2" xfId="4" xr:uid="{0D6D3F7A-A8A7-47A6-A2DF-F5F867F32993}"/>
    <cellStyle name="Normal 2 2" xfId="57" xr:uid="{2FAF005D-7E88-4729-BA39-B9759695463A}"/>
    <cellStyle name="Normal 3" xfId="7" xr:uid="{09E152B3-1D19-40AD-95C8-9F4BC4E83D33}"/>
    <cellStyle name="Normal 3 2" xfId="60" xr:uid="{B68FB10A-2A73-4BBA-B468-FFC20828CF02}"/>
    <cellStyle name="Normal 4" xfId="53" xr:uid="{D4792ABA-025D-4034-8FC3-62C5FD2A60CB}"/>
    <cellStyle name="Normal 4 2" xfId="52" xr:uid="{0B0A6933-E31F-4CF3-AC7E-57D0E610C922}"/>
    <cellStyle name="Normal 5" xfId="61" xr:uid="{97542773-5AA9-4B88-A2F5-7C2CCFA02BB8}"/>
    <cellStyle name="Normal 6" xfId="48" xr:uid="{2AF3B39E-0E81-46B0-A11D-AF83AD12518C}"/>
    <cellStyle name="Note 2" xfId="51" xr:uid="{2452CADA-C750-4815-B603-284D9F471006}"/>
    <cellStyle name="Output" xfId="17" builtinId="21" customBuiltin="1"/>
    <cellStyle name="Percent" xfId="3" builtinId="5"/>
    <cellStyle name="Percent 2" xfId="6" xr:uid="{9CF0E9DE-D36C-43DF-B6EB-2C4A1AC98372}"/>
    <cellStyle name="Percent 2 2" xfId="59" xr:uid="{F2682856-2475-4042-AEF3-D2B1CE8BD2BD}"/>
    <cellStyle name="Percent 3" xfId="56" xr:uid="{2CAD57E9-D78B-432E-B285-2DF5189CA9BA}"/>
    <cellStyle name="Percent 4" xfId="50" xr:uid="{B7462D07-4866-48BD-97D3-D354D16EE5F7}"/>
    <cellStyle name="Title" xfId="8" builtinId="15" customBuiltin="1"/>
    <cellStyle name="Total" xfId="23" builtinId="25" customBuiltin="1"/>
    <cellStyle name="Warning Text" xfId="21" builtinId="11" customBuiltin="1"/>
  </cellStyles>
  <dxfs count="0"/>
  <tableStyles count="0" defaultTableStyle="TableStyleMedium9" defaultPivotStyle="PivotStyleLight16"/>
  <colors>
    <mruColors>
      <color rgb="FFFFDD71"/>
      <color rgb="FFE1F2FF"/>
      <color rgb="FFC5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AF818-49B9-4BC4-AEC3-8F54B1E9530F}">
  <dimension ref="A1:B1"/>
  <sheetViews>
    <sheetView workbookViewId="0"/>
  </sheetViews>
  <sheetFormatPr defaultRowHeight="13" x14ac:dyDescent="0.3"/>
  <sheetData>
    <row r="1" spans="1:2" x14ac:dyDescent="0.3">
      <c r="B1" t="s">
        <v>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A68F-DC58-4F97-836E-EBB674BA38A6}">
  <dimension ref="A1:A7"/>
  <sheetViews>
    <sheetView tabSelected="1" zoomScale="130" zoomScaleNormal="130" workbookViewId="0">
      <selection activeCell="W31" sqref="W31"/>
    </sheetView>
  </sheetViews>
  <sheetFormatPr defaultColWidth="8.796875" defaultRowHeight="13" x14ac:dyDescent="0.3"/>
  <sheetData>
    <row r="1" spans="1:1" ht="15" x14ac:dyDescent="0.3">
      <c r="A1" s="142" t="s">
        <v>1</v>
      </c>
    </row>
    <row r="3" spans="1:1" s="144" customFormat="1" ht="15.5" x14ac:dyDescent="0.3">
      <c r="A3" s="143" t="s">
        <v>2</v>
      </c>
    </row>
    <row r="4" spans="1:1" s="144" customFormat="1" ht="15.5" x14ac:dyDescent="0.3">
      <c r="A4" s="143" t="s">
        <v>3</v>
      </c>
    </row>
    <row r="5" spans="1:1" s="144" customFormat="1" ht="15.5" x14ac:dyDescent="0.3">
      <c r="A5" s="143" t="s">
        <v>4</v>
      </c>
    </row>
    <row r="6" spans="1:1" s="144" customFormat="1" ht="15.5" x14ac:dyDescent="0.3">
      <c r="A6" s="143" t="s">
        <v>2469</v>
      </c>
    </row>
    <row r="7" spans="1:1" x14ac:dyDescent="0.3">
      <c r="A7" s="145"/>
    </row>
  </sheetData>
  <hyperlinks>
    <hyperlink ref="A3" r:id="rId1" display="https://www.legislation.gov.au/Details/F2021L01531/Explanatory Statement/Text" xr:uid="{1019ED2A-43A5-4983-8ABA-025DAFD8E8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AA36-584A-0B4A-BB4A-E202BBEDD10D}">
  <dimension ref="A1:I317"/>
  <sheetViews>
    <sheetView topLeftCell="A273" zoomScale="96" zoomScaleNormal="96" workbookViewId="0">
      <selection activeCell="D317" sqref="D317"/>
    </sheetView>
  </sheetViews>
  <sheetFormatPr defaultColWidth="11.19921875" defaultRowHeight="13" x14ac:dyDescent="0.3"/>
  <cols>
    <col min="1" max="1" width="78.69921875" customWidth="1"/>
    <col min="2" max="3" width="13.296875" style="101" customWidth="1"/>
    <col min="4" max="4" width="15.296875" bestFit="1" customWidth="1"/>
    <col min="5" max="5" width="16.796875" bestFit="1" customWidth="1"/>
    <col min="6" max="6" width="16.296875" style="13" customWidth="1"/>
    <col min="7" max="7" width="14.796875" style="157" bestFit="1" customWidth="1"/>
    <col min="8" max="8" width="17.5" bestFit="1" customWidth="1"/>
    <col min="9" max="9" width="13.19921875" bestFit="1" customWidth="1"/>
    <col min="12" max="13" width="17.19921875" customWidth="1"/>
  </cols>
  <sheetData>
    <row r="1" spans="1:8" ht="14" x14ac:dyDescent="0.3">
      <c r="A1" s="60" t="s">
        <v>5</v>
      </c>
    </row>
    <row r="2" spans="1:8" x14ac:dyDescent="0.3">
      <c r="A2" s="62" t="s">
        <v>6</v>
      </c>
    </row>
    <row r="4" spans="1:8" ht="15" x14ac:dyDescent="0.3">
      <c r="A4" s="1" t="s">
        <v>7</v>
      </c>
    </row>
    <row r="5" spans="1:8" ht="13.5" thickBot="1" x14ac:dyDescent="0.35">
      <c r="A5" s="3"/>
    </row>
    <row r="6" spans="1:8" ht="14" thickTop="1" thickBot="1" x14ac:dyDescent="0.35">
      <c r="A6" s="95" t="s">
        <v>8</v>
      </c>
      <c r="B6" s="26"/>
      <c r="C6" s="26"/>
      <c r="D6" s="17"/>
      <c r="E6" s="271" t="s">
        <v>9</v>
      </c>
      <c r="F6" s="272"/>
    </row>
    <row r="7" spans="1:8" ht="14" thickTop="1" thickBot="1" x14ac:dyDescent="0.35">
      <c r="A7" s="16"/>
      <c r="B7" s="26"/>
      <c r="C7" s="26"/>
      <c r="D7" s="16"/>
      <c r="E7" s="26"/>
      <c r="F7" s="26"/>
    </row>
    <row r="8" spans="1:8" ht="13.5" thickTop="1" x14ac:dyDescent="0.3">
      <c r="A8" s="81" t="s">
        <v>10</v>
      </c>
      <c r="B8" s="208"/>
      <c r="C8" s="208"/>
      <c r="D8" s="82"/>
      <c r="E8" s="83"/>
      <c r="F8" s="83"/>
    </row>
    <row r="9" spans="1:8" ht="13.5" thickBot="1" x14ac:dyDescent="0.35">
      <c r="A9" s="18" t="s">
        <v>11</v>
      </c>
      <c r="B9" s="78" t="s">
        <v>12</v>
      </c>
      <c r="C9" s="78"/>
      <c r="D9" s="78"/>
      <c r="E9" s="122" t="s">
        <v>13</v>
      </c>
      <c r="F9" s="78" t="s">
        <v>14</v>
      </c>
    </row>
    <row r="10" spans="1:8" x14ac:dyDescent="0.3">
      <c r="A10" s="21" t="s">
        <v>15</v>
      </c>
      <c r="B10" s="76" t="s">
        <v>16</v>
      </c>
      <c r="C10" s="76"/>
      <c r="D10" s="22"/>
      <c r="E10" s="121">
        <v>153000000</v>
      </c>
      <c r="F10" s="45">
        <f>E10/$E$24</f>
        <v>0.96041573397127811</v>
      </c>
      <c r="H10" s="156"/>
    </row>
    <row r="11" spans="1:8" x14ac:dyDescent="0.3">
      <c r="A11" s="23" t="s">
        <v>17</v>
      </c>
      <c r="B11" s="71" t="s">
        <v>16</v>
      </c>
      <c r="C11" s="71"/>
      <c r="D11" s="24"/>
      <c r="E11" s="114">
        <v>5454899.8799999654</v>
      </c>
      <c r="F11" s="47">
        <f t="shared" ref="F11:F22" si="0">E11/$E$24</f>
        <v>3.424164491496734E-2</v>
      </c>
    </row>
    <row r="12" spans="1:8" x14ac:dyDescent="0.3">
      <c r="A12" s="23" t="s">
        <v>17</v>
      </c>
      <c r="B12" s="71" t="s">
        <v>25</v>
      </c>
      <c r="C12" s="71"/>
      <c r="D12" s="24"/>
      <c r="E12" s="114">
        <v>2402.8868699999998</v>
      </c>
      <c r="F12" s="47">
        <f t="shared" si="0"/>
        <v>1.5083466384973836E-5</v>
      </c>
    </row>
    <row r="13" spans="1:8" x14ac:dyDescent="0.3">
      <c r="A13" s="23" t="s">
        <v>17</v>
      </c>
      <c r="B13" s="71" t="s">
        <v>23</v>
      </c>
      <c r="C13" s="71"/>
      <c r="D13" s="24"/>
      <c r="E13" s="114">
        <v>2868.0203640000009</v>
      </c>
      <c r="F13" s="47">
        <f t="shared" si="0"/>
        <v>1.8003214921147929E-5</v>
      </c>
    </row>
    <row r="14" spans="1:8" x14ac:dyDescent="0.3">
      <c r="A14" s="23" t="s">
        <v>17</v>
      </c>
      <c r="B14" s="71" t="s">
        <v>24</v>
      </c>
      <c r="C14" s="71"/>
      <c r="D14" s="24"/>
      <c r="E14" s="114">
        <v>2026.6832439999998</v>
      </c>
      <c r="F14" s="47">
        <f t="shared" si="0"/>
        <v>1.2721950819042816E-5</v>
      </c>
    </row>
    <row r="15" spans="1:8" x14ac:dyDescent="0.3">
      <c r="A15" s="23" t="s">
        <v>17</v>
      </c>
      <c r="B15" s="71" t="s">
        <v>21</v>
      </c>
      <c r="C15" s="71"/>
      <c r="D15" s="24"/>
      <c r="E15" s="114">
        <v>27011.017538999979</v>
      </c>
      <c r="F15" s="47">
        <f t="shared" si="0"/>
        <v>1.6955428911784136E-4</v>
      </c>
    </row>
    <row r="16" spans="1:8" x14ac:dyDescent="0.3">
      <c r="A16" s="23" t="s">
        <v>17</v>
      </c>
      <c r="B16" s="71" t="s">
        <v>19</v>
      </c>
      <c r="C16" s="71"/>
      <c r="D16" s="24"/>
      <c r="E16" s="114">
        <v>52103.470608000003</v>
      </c>
      <c r="F16" s="47">
        <f t="shared" si="0"/>
        <v>3.2706531350609958E-4</v>
      </c>
    </row>
    <row r="17" spans="1:6" x14ac:dyDescent="0.3">
      <c r="A17" s="23" t="s">
        <v>17</v>
      </c>
      <c r="B17" s="71" t="s">
        <v>20</v>
      </c>
      <c r="C17" s="71"/>
      <c r="D17" s="24"/>
      <c r="E17" s="114">
        <v>300.545343</v>
      </c>
      <c r="F17" s="47">
        <f t="shared" si="0"/>
        <v>1.8865913476404871E-6</v>
      </c>
    </row>
    <row r="18" spans="1:6" x14ac:dyDescent="0.3">
      <c r="A18" s="23" t="s">
        <v>17</v>
      </c>
      <c r="B18" s="71" t="s">
        <v>22</v>
      </c>
      <c r="C18" s="71"/>
      <c r="D18" s="24"/>
      <c r="E18" s="114">
        <v>6232.6840000000011</v>
      </c>
      <c r="F18" s="47">
        <f t="shared" si="0"/>
        <v>3.9123972408307465E-5</v>
      </c>
    </row>
    <row r="19" spans="1:6" x14ac:dyDescent="0.3">
      <c r="A19" s="23" t="s">
        <v>17</v>
      </c>
      <c r="B19" s="71" t="s">
        <v>27</v>
      </c>
      <c r="C19" s="71"/>
      <c r="D19" s="24"/>
      <c r="E19" s="114">
        <v>2168.191973</v>
      </c>
      <c r="F19" s="47">
        <f t="shared" si="0"/>
        <v>1.3610233236205414E-5</v>
      </c>
    </row>
    <row r="20" spans="1:6" x14ac:dyDescent="0.3">
      <c r="A20" s="23" t="s">
        <v>17</v>
      </c>
      <c r="B20" s="71" t="s">
        <v>28</v>
      </c>
      <c r="C20" s="71"/>
      <c r="D20" s="24"/>
      <c r="E20" s="114">
        <v>540.19825000000003</v>
      </c>
      <c r="F20" s="47">
        <f t="shared" si="0"/>
        <v>3.3909470507434639E-6</v>
      </c>
    </row>
    <row r="21" spans="1:6" x14ac:dyDescent="0.3">
      <c r="A21" s="23" t="s">
        <v>17</v>
      </c>
      <c r="B21" s="71" t="s">
        <v>26</v>
      </c>
      <c r="C21" s="71"/>
      <c r="D21" s="24"/>
      <c r="E21" s="114">
        <v>3247.0817150000003</v>
      </c>
      <c r="F21" s="47">
        <f t="shared" si="0"/>
        <v>2.0382669075663016E-5</v>
      </c>
    </row>
    <row r="22" spans="1:6" x14ac:dyDescent="0.3">
      <c r="A22" s="23" t="s">
        <v>17</v>
      </c>
      <c r="B22" s="71" t="s">
        <v>18</v>
      </c>
      <c r="C22" s="71"/>
      <c r="D22" s="24"/>
      <c r="E22" s="114">
        <v>752210.88090000011</v>
      </c>
      <c r="F22" s="47">
        <f t="shared" si="0"/>
        <v>4.721798465887289E-3</v>
      </c>
    </row>
    <row r="23" spans="1:6" ht="13.5" thickBot="1" x14ac:dyDescent="0.35">
      <c r="A23" s="23"/>
      <c r="B23" s="71"/>
      <c r="C23" s="71"/>
      <c r="D23" s="24"/>
      <c r="E23" s="203"/>
      <c r="F23" s="191"/>
    </row>
    <row r="24" spans="1:6" ht="14" thickTop="1" thickBot="1" x14ac:dyDescent="0.35">
      <c r="A24" s="16" t="s">
        <v>29</v>
      </c>
      <c r="B24" s="26"/>
      <c r="C24" s="26"/>
      <c r="D24" s="17"/>
      <c r="E24" s="188">
        <v>159306011.54080591</v>
      </c>
      <c r="F24" s="197">
        <v>1</v>
      </c>
    </row>
    <row r="25" spans="1:6" ht="14" thickTop="1" thickBot="1" x14ac:dyDescent="0.35">
      <c r="A25" s="16"/>
      <c r="B25" s="26"/>
      <c r="C25" s="26"/>
      <c r="D25" s="16"/>
      <c r="E25" s="116"/>
      <c r="F25" s="25"/>
    </row>
    <row r="26" spans="1:6" ht="13.5" thickTop="1" x14ac:dyDescent="0.3">
      <c r="A26" s="81" t="s">
        <v>30</v>
      </c>
      <c r="B26" s="208"/>
      <c r="C26" s="208"/>
      <c r="D26" s="82"/>
      <c r="E26" s="117"/>
      <c r="F26" s="83"/>
    </row>
    <row r="27" spans="1:6" x14ac:dyDescent="0.3">
      <c r="A27" s="23" t="s">
        <v>31</v>
      </c>
      <c r="B27" s="46"/>
      <c r="C27" s="46"/>
      <c r="D27" s="30"/>
      <c r="E27" s="118"/>
      <c r="F27" s="23"/>
    </row>
    <row r="28" spans="1:6" ht="13.5" thickBot="1" x14ac:dyDescent="0.35">
      <c r="A28" s="31" t="s">
        <v>32</v>
      </c>
      <c r="B28" s="209"/>
      <c r="C28" s="209"/>
      <c r="D28" s="32"/>
      <c r="E28" s="119"/>
      <c r="F28" s="75"/>
    </row>
    <row r="29" spans="1:6" ht="14" thickTop="1" thickBot="1" x14ac:dyDescent="0.35">
      <c r="A29" s="18" t="s">
        <v>33</v>
      </c>
      <c r="B29" s="78"/>
      <c r="C29" s="78"/>
      <c r="D29" s="78"/>
      <c r="E29" s="122" t="s">
        <v>13</v>
      </c>
      <c r="F29" s="78" t="s">
        <v>14</v>
      </c>
    </row>
    <row r="30" spans="1:6" x14ac:dyDescent="0.3">
      <c r="A30" s="21" t="s">
        <v>2438</v>
      </c>
      <c r="B30" s="210"/>
      <c r="C30" s="210"/>
      <c r="D30" s="22"/>
      <c r="E30" s="121">
        <v>136291.54619999998</v>
      </c>
      <c r="F30" s="45">
        <f>E30/$E$59</f>
        <v>2.6844412865289781E-3</v>
      </c>
    </row>
    <row r="31" spans="1:6" x14ac:dyDescent="0.3">
      <c r="A31" s="23" t="s">
        <v>2091</v>
      </c>
      <c r="B31" s="211"/>
      <c r="C31" s="211"/>
      <c r="D31" s="24"/>
      <c r="E31" s="114">
        <v>1101228.3720000002</v>
      </c>
      <c r="F31" s="47">
        <f t="shared" ref="F31:F58" si="1">E31/$E$59</f>
        <v>2.1690141392598665E-2</v>
      </c>
    </row>
    <row r="32" spans="1:6" x14ac:dyDescent="0.3">
      <c r="A32" s="23" t="s">
        <v>15</v>
      </c>
      <c r="B32" s="211"/>
      <c r="C32" s="211"/>
      <c r="D32" s="24"/>
      <c r="E32" s="114">
        <v>7611145.7189720003</v>
      </c>
      <c r="F32" s="47">
        <f t="shared" si="1"/>
        <v>0.14991152698359161</v>
      </c>
    </row>
    <row r="33" spans="1:6" x14ac:dyDescent="0.3">
      <c r="A33" s="23" t="s">
        <v>2439</v>
      </c>
      <c r="B33" s="211"/>
      <c r="C33" s="211"/>
      <c r="D33" s="24"/>
      <c r="E33" s="114">
        <v>190055.394</v>
      </c>
      <c r="F33" s="47">
        <f t="shared" si="1"/>
        <v>3.7433909923690624E-3</v>
      </c>
    </row>
    <row r="34" spans="1:6" x14ac:dyDescent="0.3">
      <c r="A34" s="23" t="s">
        <v>36</v>
      </c>
      <c r="B34" s="211"/>
      <c r="C34" s="211"/>
      <c r="D34" s="24"/>
      <c r="E34" s="114">
        <v>173401.56</v>
      </c>
      <c r="F34" s="47">
        <f t="shared" si="1"/>
        <v>3.4153718245257671E-3</v>
      </c>
    </row>
    <row r="35" spans="1:6" x14ac:dyDescent="0.3">
      <c r="A35" s="23" t="s">
        <v>44</v>
      </c>
      <c r="B35" s="211"/>
      <c r="C35" s="211"/>
      <c r="D35" s="24"/>
      <c r="E35" s="114">
        <v>59139.33</v>
      </c>
      <c r="F35" s="47">
        <f t="shared" si="1"/>
        <v>1.1648268989236973E-3</v>
      </c>
    </row>
    <row r="36" spans="1:6" x14ac:dyDescent="0.3">
      <c r="A36" s="23" t="s">
        <v>1551</v>
      </c>
      <c r="B36" s="211"/>
      <c r="C36" s="211"/>
      <c r="D36" s="24"/>
      <c r="E36" s="114">
        <v>409584</v>
      </c>
      <c r="F36" s="47">
        <f t="shared" si="1"/>
        <v>8.0672956654862949E-3</v>
      </c>
    </row>
    <row r="37" spans="1:6" x14ac:dyDescent="0.3">
      <c r="A37" s="23" t="s">
        <v>2440</v>
      </c>
      <c r="B37" s="211"/>
      <c r="C37" s="211"/>
      <c r="D37" s="24"/>
      <c r="E37" s="114">
        <v>647384.89860000007</v>
      </c>
      <c r="F37" s="47">
        <f t="shared" si="1"/>
        <v>1.2751097177568132E-2</v>
      </c>
    </row>
    <row r="38" spans="1:6" x14ac:dyDescent="0.3">
      <c r="A38" s="23" t="s">
        <v>2441</v>
      </c>
      <c r="B38" s="211"/>
      <c r="C38" s="211"/>
      <c r="D38" s="24"/>
      <c r="E38" s="114">
        <v>1731013.125</v>
      </c>
      <c r="F38" s="47">
        <f t="shared" si="1"/>
        <v>3.409458055054003E-2</v>
      </c>
    </row>
    <row r="39" spans="1:6" x14ac:dyDescent="0.3">
      <c r="A39" s="23" t="s">
        <v>40</v>
      </c>
      <c r="B39" s="211"/>
      <c r="C39" s="211"/>
      <c r="D39" s="24"/>
      <c r="E39" s="114">
        <v>132364.5</v>
      </c>
      <c r="F39" s="47">
        <f t="shared" si="1"/>
        <v>2.6070929458041838E-3</v>
      </c>
    </row>
    <row r="40" spans="1:6" x14ac:dyDescent="0.3">
      <c r="A40" s="23" t="s">
        <v>34</v>
      </c>
      <c r="B40" s="211"/>
      <c r="C40" s="211"/>
      <c r="D40" s="24"/>
      <c r="E40" s="114">
        <v>7146498.8966999995</v>
      </c>
      <c r="F40" s="47">
        <f t="shared" si="1"/>
        <v>0.14075969660130888</v>
      </c>
    </row>
    <row r="41" spans="1:6" x14ac:dyDescent="0.3">
      <c r="A41" s="23" t="s">
        <v>45</v>
      </c>
      <c r="B41" s="211"/>
      <c r="C41" s="211"/>
      <c r="D41" s="24"/>
      <c r="E41" s="114">
        <v>128.53739999999999</v>
      </c>
      <c r="F41" s="47">
        <f t="shared" si="1"/>
        <v>2.5317131769621813E-6</v>
      </c>
    </row>
    <row r="42" spans="1:6" x14ac:dyDescent="0.3">
      <c r="A42" s="23" t="s">
        <v>1555</v>
      </c>
      <c r="B42" s="211"/>
      <c r="C42" s="211"/>
      <c r="D42" s="24"/>
      <c r="E42" s="114">
        <v>45194.431487000002</v>
      </c>
      <c r="F42" s="47">
        <f t="shared" si="1"/>
        <v>8.9016377895423761E-4</v>
      </c>
    </row>
    <row r="43" spans="1:6" x14ac:dyDescent="0.3">
      <c r="A43" s="23" t="s">
        <v>35</v>
      </c>
      <c r="B43" s="211"/>
      <c r="C43" s="211"/>
      <c r="D43" s="24"/>
      <c r="E43" s="114">
        <v>77620.899999999994</v>
      </c>
      <c r="F43" s="47">
        <f t="shared" si="1"/>
        <v>1.5288457315743417E-3</v>
      </c>
    </row>
    <row r="44" spans="1:6" x14ac:dyDescent="0.3">
      <c r="A44" s="23" t="s">
        <v>2090</v>
      </c>
      <c r="B44" s="211"/>
      <c r="C44" s="211"/>
      <c r="D44" s="24"/>
      <c r="E44" s="114">
        <v>237255.11727200006</v>
      </c>
      <c r="F44" s="47">
        <f t="shared" si="1"/>
        <v>4.6730516308812085E-3</v>
      </c>
    </row>
    <row r="45" spans="1:6" x14ac:dyDescent="0.3">
      <c r="A45" s="23" t="s">
        <v>1553</v>
      </c>
      <c r="B45" s="211"/>
      <c r="C45" s="211"/>
      <c r="D45" s="24"/>
      <c r="E45" s="114">
        <v>678739.38430000027</v>
      </c>
      <c r="F45" s="47">
        <f t="shared" si="1"/>
        <v>1.336866501855109E-2</v>
      </c>
    </row>
    <row r="46" spans="1:6" x14ac:dyDescent="0.3">
      <c r="A46" s="23" t="s">
        <v>2089</v>
      </c>
      <c r="B46" s="211"/>
      <c r="C46" s="211"/>
      <c r="D46" s="24"/>
      <c r="E46" s="114">
        <v>975566.09640000027</v>
      </c>
      <c r="F46" s="47">
        <f t="shared" si="1"/>
        <v>1.9215057572764337E-2</v>
      </c>
    </row>
    <row r="47" spans="1:6" x14ac:dyDescent="0.3">
      <c r="A47" s="23" t="s">
        <v>1556</v>
      </c>
      <c r="B47" s="211"/>
      <c r="C47" s="211"/>
      <c r="D47" s="24"/>
      <c r="E47" s="114">
        <v>127437.95999999998</v>
      </c>
      <c r="F47" s="47">
        <f t="shared" si="1"/>
        <v>2.5100582599086284E-3</v>
      </c>
    </row>
    <row r="48" spans="1:6" x14ac:dyDescent="0.3">
      <c r="A48" s="23" t="s">
        <v>2092</v>
      </c>
      <c r="B48" s="211"/>
      <c r="C48" s="211"/>
      <c r="D48" s="24"/>
      <c r="E48" s="114">
        <v>360348.19839999988</v>
      </c>
      <c r="F48" s="47">
        <f t="shared" si="1"/>
        <v>7.0975317859538331E-3</v>
      </c>
    </row>
    <row r="49" spans="1:6" x14ac:dyDescent="0.3">
      <c r="A49" s="23" t="s">
        <v>1554</v>
      </c>
      <c r="B49" s="211"/>
      <c r="C49" s="211"/>
      <c r="D49" s="24"/>
      <c r="E49" s="114">
        <v>79797.899999999994</v>
      </c>
      <c r="F49" s="47">
        <f t="shared" si="1"/>
        <v>1.5717246102994961E-3</v>
      </c>
    </row>
    <row r="50" spans="1:6" x14ac:dyDescent="0.3">
      <c r="A50" s="23" t="s">
        <v>39</v>
      </c>
      <c r="B50" s="211"/>
      <c r="C50" s="211"/>
      <c r="D50" s="24"/>
      <c r="E50" s="114">
        <v>2596947.8998430013</v>
      </c>
      <c r="F50" s="47">
        <f t="shared" si="1"/>
        <v>5.1150305031195512E-2</v>
      </c>
    </row>
    <row r="51" spans="1:6" x14ac:dyDescent="0.3">
      <c r="A51" s="23" t="s">
        <v>38</v>
      </c>
      <c r="B51" s="211"/>
      <c r="C51" s="211"/>
      <c r="D51" s="24"/>
      <c r="E51" s="114">
        <v>2844444.6688000001</v>
      </c>
      <c r="F51" s="47">
        <f t="shared" si="1"/>
        <v>5.6025079464348808E-2</v>
      </c>
    </row>
    <row r="52" spans="1:6" x14ac:dyDescent="0.3">
      <c r="A52" s="23" t="s">
        <v>17</v>
      </c>
      <c r="B52" s="211"/>
      <c r="C52" s="211"/>
      <c r="D52" s="24"/>
      <c r="E52" s="114">
        <v>15947568.426961999</v>
      </c>
      <c r="F52" s="47">
        <f t="shared" si="1"/>
        <v>0.31410833832834445</v>
      </c>
    </row>
    <row r="53" spans="1:6" x14ac:dyDescent="0.3">
      <c r="A53" s="23" t="s">
        <v>2093</v>
      </c>
      <c r="B53" s="211"/>
      <c r="C53" s="211"/>
      <c r="D53" s="24"/>
      <c r="E53" s="114">
        <v>145929.27499999999</v>
      </c>
      <c r="F53" s="47">
        <f t="shared" si="1"/>
        <v>2.8742690331532909E-3</v>
      </c>
    </row>
    <row r="54" spans="1:6" x14ac:dyDescent="0.3">
      <c r="A54" s="23" t="s">
        <v>1552</v>
      </c>
      <c r="B54" s="211"/>
      <c r="C54" s="211"/>
      <c r="D54" s="24"/>
      <c r="E54" s="114">
        <v>202874.142995</v>
      </c>
      <c r="F54" s="47">
        <f t="shared" si="1"/>
        <v>3.9958731161930409E-3</v>
      </c>
    </row>
    <row r="55" spans="1:6" x14ac:dyDescent="0.3">
      <c r="A55" s="23" t="s">
        <v>42</v>
      </c>
      <c r="B55" s="211"/>
      <c r="C55" s="211"/>
      <c r="D55" s="24"/>
      <c r="E55" s="114">
        <v>1811478.5856000006</v>
      </c>
      <c r="F55" s="47">
        <f t="shared" si="1"/>
        <v>3.5679453644996216E-2</v>
      </c>
    </row>
    <row r="56" spans="1:6" x14ac:dyDescent="0.3">
      <c r="A56" s="23" t="s">
        <v>43</v>
      </c>
      <c r="B56" s="211"/>
      <c r="C56" s="211"/>
      <c r="D56" s="24"/>
      <c r="E56" s="114">
        <v>363766</v>
      </c>
      <c r="F56" s="47">
        <f t="shared" si="1"/>
        <v>7.1648498843980427E-3</v>
      </c>
    </row>
    <row r="57" spans="1:6" x14ac:dyDescent="0.3">
      <c r="A57" s="23" t="s">
        <v>41</v>
      </c>
      <c r="B57" s="211"/>
      <c r="C57" s="211"/>
      <c r="D57" s="24"/>
      <c r="E57" s="114">
        <v>347345.68980000005</v>
      </c>
      <c r="F57" s="47">
        <f t="shared" si="1"/>
        <v>6.8414302749836122E-3</v>
      </c>
    </row>
    <row r="58" spans="1:6" ht="13.5" thickBot="1" x14ac:dyDescent="0.35">
      <c r="A58" s="23" t="s">
        <v>37</v>
      </c>
      <c r="B58" s="211"/>
      <c r="C58" s="211"/>
      <c r="D58" s="24"/>
      <c r="E58" s="203">
        <v>4590366.6119999988</v>
      </c>
      <c r="F58" s="191">
        <f t="shared" si="1"/>
        <v>9.0413308801077688E-2</v>
      </c>
    </row>
    <row r="59" spans="1:6" ht="14" thickTop="1" thickBot="1" x14ac:dyDescent="0.35">
      <c r="A59" s="16" t="s">
        <v>29</v>
      </c>
      <c r="B59" s="26"/>
      <c r="C59" s="26"/>
      <c r="D59" s="17"/>
      <c r="E59" s="188">
        <v>50770917.167730995</v>
      </c>
      <c r="F59" s="197">
        <v>1</v>
      </c>
    </row>
    <row r="60" spans="1:6" ht="14" thickTop="1" thickBot="1" x14ac:dyDescent="0.35">
      <c r="A60" s="16"/>
      <c r="B60" s="26"/>
      <c r="C60" s="26"/>
      <c r="D60" s="16"/>
      <c r="E60" s="116"/>
      <c r="F60" s="25"/>
    </row>
    <row r="61" spans="1:6" ht="13.5" thickTop="1" x14ac:dyDescent="0.3">
      <c r="A61" s="81" t="s">
        <v>30</v>
      </c>
      <c r="B61" s="208"/>
      <c r="C61" s="208"/>
      <c r="D61" s="82"/>
      <c r="E61" s="117"/>
      <c r="F61" s="83"/>
    </row>
    <row r="62" spans="1:6" x14ac:dyDescent="0.3">
      <c r="A62" s="23" t="s">
        <v>46</v>
      </c>
      <c r="B62" s="46"/>
      <c r="C62" s="46"/>
      <c r="D62" s="30"/>
      <c r="E62" s="118"/>
      <c r="F62" s="23"/>
    </row>
    <row r="63" spans="1:6" x14ac:dyDescent="0.3">
      <c r="A63" s="23" t="s">
        <v>31</v>
      </c>
      <c r="B63" s="46"/>
      <c r="C63" s="46"/>
      <c r="D63" s="30"/>
      <c r="E63" s="118"/>
      <c r="F63" s="23"/>
    </row>
    <row r="64" spans="1:6" ht="13.5" thickBot="1" x14ac:dyDescent="0.35">
      <c r="A64" s="31" t="s">
        <v>47</v>
      </c>
      <c r="B64" s="209"/>
      <c r="C64" s="209"/>
      <c r="D64" s="32"/>
      <c r="E64" s="119"/>
      <c r="F64" s="75"/>
    </row>
    <row r="65" spans="1:6" ht="14" thickTop="1" thickBot="1" x14ac:dyDescent="0.35">
      <c r="A65" s="18" t="s">
        <v>48</v>
      </c>
      <c r="B65" s="78"/>
      <c r="C65" s="78"/>
      <c r="D65" s="78"/>
      <c r="E65" s="122" t="s">
        <v>13</v>
      </c>
      <c r="F65" s="78" t="s">
        <v>14</v>
      </c>
    </row>
    <row r="66" spans="1:6" x14ac:dyDescent="0.3">
      <c r="A66" s="21" t="s">
        <v>2442</v>
      </c>
      <c r="B66" s="210"/>
      <c r="C66" s="210"/>
      <c r="D66" s="22"/>
      <c r="E66" s="121">
        <v>194317.65697100002</v>
      </c>
      <c r="F66" s="47">
        <f>E66/$E$112</f>
        <v>9.9379744172574413E-4</v>
      </c>
    </row>
    <row r="67" spans="1:6" x14ac:dyDescent="0.3">
      <c r="A67" s="23" t="s">
        <v>2443</v>
      </c>
      <c r="B67" s="211"/>
      <c r="C67" s="211"/>
      <c r="D67" s="24"/>
      <c r="E67" s="114">
        <v>188247.33502000003</v>
      </c>
      <c r="F67" s="47">
        <f t="shared" ref="F67:F112" si="2">E67/$E$112</f>
        <v>9.6275203638589006E-4</v>
      </c>
    </row>
    <row r="68" spans="1:6" x14ac:dyDescent="0.3">
      <c r="A68" s="23" t="s">
        <v>2444</v>
      </c>
      <c r="B68" s="211"/>
      <c r="C68" s="211"/>
      <c r="D68" s="24"/>
      <c r="E68" s="114">
        <v>1209611.5843869997</v>
      </c>
      <c r="F68" s="47">
        <f t="shared" si="2"/>
        <v>6.1863081141670375E-3</v>
      </c>
    </row>
    <row r="69" spans="1:6" x14ac:dyDescent="0.3">
      <c r="A69" s="23" t="s">
        <v>2445</v>
      </c>
      <c r="B69" s="211"/>
      <c r="C69" s="211"/>
      <c r="D69" s="24"/>
      <c r="E69" s="114">
        <v>2648196.3620800008</v>
      </c>
      <c r="F69" s="47">
        <f t="shared" si="2"/>
        <v>1.3543652238536888E-2</v>
      </c>
    </row>
    <row r="70" spans="1:6" x14ac:dyDescent="0.3">
      <c r="A70" s="23" t="s">
        <v>2446</v>
      </c>
      <c r="B70" s="211"/>
      <c r="C70" s="211"/>
      <c r="D70" s="24"/>
      <c r="E70" s="114">
        <v>5083144.9356430005</v>
      </c>
      <c r="F70" s="47">
        <f t="shared" si="2"/>
        <v>2.5996692795225963E-2</v>
      </c>
    </row>
    <row r="71" spans="1:6" x14ac:dyDescent="0.3">
      <c r="A71" s="23" t="s">
        <v>77</v>
      </c>
      <c r="B71" s="211"/>
      <c r="C71" s="211"/>
      <c r="D71" s="24"/>
      <c r="E71" s="114">
        <v>513905.82975700003</v>
      </c>
      <c r="F71" s="47">
        <f t="shared" si="2"/>
        <v>2.6282650113297326E-3</v>
      </c>
    </row>
    <row r="72" spans="1:6" x14ac:dyDescent="0.3">
      <c r="A72" s="23" t="s">
        <v>69</v>
      </c>
      <c r="B72" s="211"/>
      <c r="C72" s="211"/>
      <c r="D72" s="24"/>
      <c r="E72" s="114">
        <v>334296.40736799996</v>
      </c>
      <c r="F72" s="47">
        <f t="shared" si="2"/>
        <v>1.7096897914429185E-3</v>
      </c>
    </row>
    <row r="73" spans="1:6" x14ac:dyDescent="0.3">
      <c r="A73" s="23" t="s">
        <v>53</v>
      </c>
      <c r="B73" s="211"/>
      <c r="C73" s="211"/>
      <c r="D73" s="24"/>
      <c r="E73" s="114">
        <v>2797496.0458220001</v>
      </c>
      <c r="F73" s="47">
        <f t="shared" si="2"/>
        <v>1.4307214572840891E-2</v>
      </c>
    </row>
    <row r="74" spans="1:6" x14ac:dyDescent="0.3">
      <c r="A74" s="23" t="s">
        <v>70</v>
      </c>
      <c r="B74" s="211"/>
      <c r="C74" s="211"/>
      <c r="D74" s="24"/>
      <c r="E74" s="114">
        <v>1779329.6142669995</v>
      </c>
      <c r="F74" s="47">
        <f t="shared" si="2"/>
        <v>9.100013072457433E-3</v>
      </c>
    </row>
    <row r="75" spans="1:6" x14ac:dyDescent="0.3">
      <c r="A75" s="23" t="s">
        <v>56</v>
      </c>
      <c r="B75" s="211"/>
      <c r="C75" s="211"/>
      <c r="D75" s="24"/>
      <c r="E75" s="114">
        <v>9049086.4506319985</v>
      </c>
      <c r="F75" s="47">
        <f t="shared" si="2"/>
        <v>4.6279679905441039E-2</v>
      </c>
    </row>
    <row r="76" spans="1:6" x14ac:dyDescent="0.3">
      <c r="A76" s="23" t="s">
        <v>52</v>
      </c>
      <c r="B76" s="211"/>
      <c r="C76" s="211"/>
      <c r="D76" s="24"/>
      <c r="E76" s="114">
        <v>8342610.6200000001</v>
      </c>
      <c r="F76" s="47">
        <f t="shared" si="2"/>
        <v>4.2666555477803819E-2</v>
      </c>
    </row>
    <row r="77" spans="1:6" x14ac:dyDescent="0.3">
      <c r="A77" s="23" t="s">
        <v>81</v>
      </c>
      <c r="B77" s="211"/>
      <c r="C77" s="211"/>
      <c r="D77" s="24"/>
      <c r="E77" s="114">
        <v>3454.987392</v>
      </c>
      <c r="F77" s="47">
        <f t="shared" si="2"/>
        <v>1.7669817992282223E-5</v>
      </c>
    </row>
    <row r="78" spans="1:6" x14ac:dyDescent="0.3">
      <c r="A78" s="23" t="s">
        <v>50</v>
      </c>
      <c r="B78" s="211"/>
      <c r="C78" s="211"/>
      <c r="D78" s="24"/>
      <c r="E78" s="114">
        <v>35965549.951692984</v>
      </c>
      <c r="F78" s="47">
        <f t="shared" si="2"/>
        <v>0.18393836200683583</v>
      </c>
    </row>
    <row r="79" spans="1:6" x14ac:dyDescent="0.3">
      <c r="A79" s="23" t="s">
        <v>1558</v>
      </c>
      <c r="B79" s="211"/>
      <c r="C79" s="211"/>
      <c r="D79" s="24"/>
      <c r="E79" s="114">
        <v>30454.678502999999</v>
      </c>
      <c r="F79" s="47">
        <f t="shared" si="2"/>
        <v>1.5575415048040789E-4</v>
      </c>
    </row>
    <row r="80" spans="1:6" x14ac:dyDescent="0.3">
      <c r="A80" s="23" t="s">
        <v>66</v>
      </c>
      <c r="B80" s="211"/>
      <c r="C80" s="211"/>
      <c r="D80" s="24"/>
      <c r="E80" s="114">
        <v>2833704.8738669995</v>
      </c>
      <c r="F80" s="47">
        <f t="shared" si="2"/>
        <v>1.4492397130308523E-2</v>
      </c>
    </row>
    <row r="81" spans="1:6" x14ac:dyDescent="0.3">
      <c r="A81" s="23" t="s">
        <v>60</v>
      </c>
      <c r="B81" s="211"/>
      <c r="C81" s="211"/>
      <c r="D81" s="24"/>
      <c r="E81" s="114">
        <v>2098746.2791350014</v>
      </c>
      <c r="F81" s="47">
        <f t="shared" si="2"/>
        <v>1.0733603500309101E-2</v>
      </c>
    </row>
    <row r="82" spans="1:6" x14ac:dyDescent="0.3">
      <c r="A82" s="23" t="s">
        <v>68</v>
      </c>
      <c r="B82" s="211"/>
      <c r="C82" s="211"/>
      <c r="D82" s="24"/>
      <c r="E82" s="114">
        <v>1665883.6188809997</v>
      </c>
      <c r="F82" s="47">
        <f t="shared" si="2"/>
        <v>8.5198170071793151E-3</v>
      </c>
    </row>
    <row r="83" spans="1:6" x14ac:dyDescent="0.3">
      <c r="A83" s="23" t="s">
        <v>82</v>
      </c>
      <c r="B83" s="211"/>
      <c r="C83" s="211"/>
      <c r="D83" s="24"/>
      <c r="E83" s="114">
        <v>73893.178839</v>
      </c>
      <c r="F83" s="47">
        <f t="shared" si="2"/>
        <v>3.7791137066942157E-4</v>
      </c>
    </row>
    <row r="84" spans="1:6" x14ac:dyDescent="0.3">
      <c r="A84" s="23" t="s">
        <v>1557</v>
      </c>
      <c r="B84" s="211"/>
      <c r="C84" s="211"/>
      <c r="D84" s="24"/>
      <c r="E84" s="114">
        <v>2764051.7885289984</v>
      </c>
      <c r="F84" s="47">
        <f t="shared" si="2"/>
        <v>1.4136170840344863E-2</v>
      </c>
    </row>
    <row r="85" spans="1:6" x14ac:dyDescent="0.3">
      <c r="A85" s="23" t="s">
        <v>79</v>
      </c>
      <c r="B85" s="211"/>
      <c r="C85" s="211"/>
      <c r="D85" s="24"/>
      <c r="E85" s="114">
        <v>16844.301230000001</v>
      </c>
      <c r="F85" s="47">
        <f t="shared" si="2"/>
        <v>8.614669264219288E-5</v>
      </c>
    </row>
    <row r="86" spans="1:6" x14ac:dyDescent="0.3">
      <c r="A86" s="23" t="s">
        <v>61</v>
      </c>
      <c r="B86" s="211"/>
      <c r="C86" s="211"/>
      <c r="D86" s="24"/>
      <c r="E86" s="114">
        <v>296118.75</v>
      </c>
      <c r="F86" s="47">
        <f t="shared" si="2"/>
        <v>1.5144380638602692E-3</v>
      </c>
    </row>
    <row r="87" spans="1:6" x14ac:dyDescent="0.3">
      <c r="A87" s="23" t="s">
        <v>1560</v>
      </c>
      <c r="B87" s="211"/>
      <c r="C87" s="211"/>
      <c r="D87" s="24"/>
      <c r="E87" s="114">
        <v>1177645.8654890002</v>
      </c>
      <c r="F87" s="47">
        <f t="shared" si="2"/>
        <v>6.0228260603025392E-3</v>
      </c>
    </row>
    <row r="88" spans="1:6" x14ac:dyDescent="0.3">
      <c r="A88" s="23" t="s">
        <v>74</v>
      </c>
      <c r="B88" s="211"/>
      <c r="C88" s="211"/>
      <c r="D88" s="24"/>
      <c r="E88" s="114">
        <v>20483.729509000001</v>
      </c>
      <c r="F88" s="47">
        <f t="shared" si="2"/>
        <v>1.0475979538022305E-4</v>
      </c>
    </row>
    <row r="89" spans="1:6" x14ac:dyDescent="0.3">
      <c r="A89" s="23" t="s">
        <v>51</v>
      </c>
      <c r="B89" s="211"/>
      <c r="C89" s="211"/>
      <c r="D89" s="24"/>
      <c r="E89" s="114">
        <v>12084041.038764967</v>
      </c>
      <c r="F89" s="47">
        <f t="shared" si="2"/>
        <v>6.1801327049892156E-2</v>
      </c>
    </row>
    <row r="90" spans="1:6" x14ac:dyDescent="0.3">
      <c r="A90" s="23" t="s">
        <v>62</v>
      </c>
      <c r="B90" s="211"/>
      <c r="C90" s="211"/>
      <c r="D90" s="24"/>
      <c r="E90" s="114">
        <v>4262856.640354001</v>
      </c>
      <c r="F90" s="47">
        <f t="shared" si="2"/>
        <v>2.180149807106644E-2</v>
      </c>
    </row>
    <row r="91" spans="1:6" x14ac:dyDescent="0.3">
      <c r="A91" s="23" t="s">
        <v>2447</v>
      </c>
      <c r="B91" s="211"/>
      <c r="C91" s="211"/>
      <c r="D91" s="24"/>
      <c r="E91" s="114">
        <v>62434.684443000006</v>
      </c>
      <c r="F91" s="47">
        <f t="shared" si="2"/>
        <v>3.193092724644549E-4</v>
      </c>
    </row>
    <row r="92" spans="1:6" x14ac:dyDescent="0.3">
      <c r="A92" s="23" t="s">
        <v>54</v>
      </c>
      <c r="B92" s="211"/>
      <c r="C92" s="211"/>
      <c r="D92" s="24"/>
      <c r="E92" s="114">
        <v>11887198.759999996</v>
      </c>
      <c r="F92" s="47">
        <f t="shared" si="2"/>
        <v>6.0794617952482193E-2</v>
      </c>
    </row>
    <row r="93" spans="1:6" x14ac:dyDescent="0.3">
      <c r="A93" s="23" t="s">
        <v>67</v>
      </c>
      <c r="B93" s="211"/>
      <c r="C93" s="211"/>
      <c r="D93" s="24"/>
      <c r="E93" s="114">
        <v>2983284.409800001</v>
      </c>
      <c r="F93" s="47">
        <f t="shared" si="2"/>
        <v>1.5257390710726827E-2</v>
      </c>
    </row>
    <row r="94" spans="1:6" x14ac:dyDescent="0.3">
      <c r="A94" s="23" t="s">
        <v>38</v>
      </c>
      <c r="B94" s="211"/>
      <c r="C94" s="211"/>
      <c r="D94" s="24"/>
      <c r="E94" s="114">
        <v>992399.20522799937</v>
      </c>
      <c r="F94" s="47">
        <f t="shared" si="2"/>
        <v>5.0754203539693492E-3</v>
      </c>
    </row>
    <row r="95" spans="1:6" x14ac:dyDescent="0.3">
      <c r="A95" s="23" t="s">
        <v>64</v>
      </c>
      <c r="B95" s="211"/>
      <c r="C95" s="211"/>
      <c r="D95" s="24"/>
      <c r="E95" s="114">
        <v>16397917.604005022</v>
      </c>
      <c r="F95" s="47">
        <f t="shared" si="2"/>
        <v>8.3863755968001316E-2</v>
      </c>
    </row>
    <row r="96" spans="1:6" x14ac:dyDescent="0.3">
      <c r="A96" s="23" t="s">
        <v>75</v>
      </c>
      <c r="B96" s="211"/>
      <c r="C96" s="211"/>
      <c r="D96" s="24"/>
      <c r="E96" s="114">
        <v>333967.963605</v>
      </c>
      <c r="F96" s="47">
        <f t="shared" si="2"/>
        <v>1.7080100337898666E-3</v>
      </c>
    </row>
    <row r="97" spans="1:6" x14ac:dyDescent="0.3">
      <c r="A97" s="23" t="s">
        <v>71</v>
      </c>
      <c r="B97" s="211"/>
      <c r="C97" s="211"/>
      <c r="D97" s="24"/>
      <c r="E97" s="114">
        <v>2045738.9204309997</v>
      </c>
      <c r="F97" s="47">
        <f t="shared" si="2"/>
        <v>1.0462508334312233E-2</v>
      </c>
    </row>
    <row r="98" spans="1:6" x14ac:dyDescent="0.3">
      <c r="A98" s="23" t="s">
        <v>65</v>
      </c>
      <c r="B98" s="211"/>
      <c r="C98" s="211"/>
      <c r="D98" s="24"/>
      <c r="E98" s="114">
        <v>4631014.3757640002</v>
      </c>
      <c r="F98" s="47">
        <f t="shared" si="2"/>
        <v>2.3684364617036598E-2</v>
      </c>
    </row>
    <row r="99" spans="1:6" x14ac:dyDescent="0.3">
      <c r="A99" s="23" t="s">
        <v>63</v>
      </c>
      <c r="B99" s="211"/>
      <c r="C99" s="211"/>
      <c r="D99" s="24"/>
      <c r="E99" s="114">
        <v>1016661.9753970001</v>
      </c>
      <c r="F99" s="47">
        <f t="shared" si="2"/>
        <v>5.1995072707168646E-3</v>
      </c>
    </row>
    <row r="100" spans="1:6" x14ac:dyDescent="0.3">
      <c r="A100" s="23" t="s">
        <v>59</v>
      </c>
      <c r="B100" s="211"/>
      <c r="C100" s="211"/>
      <c r="D100" s="24"/>
      <c r="E100" s="114">
        <v>6740090.0912620006</v>
      </c>
      <c r="F100" s="47">
        <f t="shared" si="2"/>
        <v>3.4470795881904166E-2</v>
      </c>
    </row>
    <row r="101" spans="1:6" x14ac:dyDescent="0.3">
      <c r="A101" s="23" t="s">
        <v>55</v>
      </c>
      <c r="B101" s="211"/>
      <c r="C101" s="211"/>
      <c r="D101" s="24"/>
      <c r="E101" s="114">
        <v>14730742.827834995</v>
      </c>
      <c r="F101" s="47">
        <f t="shared" si="2"/>
        <v>7.5337335604077682E-2</v>
      </c>
    </row>
    <row r="102" spans="1:6" x14ac:dyDescent="0.3">
      <c r="A102" s="23" t="s">
        <v>57</v>
      </c>
      <c r="B102" s="211"/>
      <c r="C102" s="211"/>
      <c r="D102" s="24"/>
      <c r="E102" s="114">
        <v>9968222.9909920152</v>
      </c>
      <c r="F102" s="47">
        <f t="shared" si="2"/>
        <v>5.0980413521958236E-2</v>
      </c>
    </row>
    <row r="103" spans="1:6" x14ac:dyDescent="0.3">
      <c r="A103" s="23" t="s">
        <v>1559</v>
      </c>
      <c r="B103" s="211"/>
      <c r="C103" s="211"/>
      <c r="D103" s="24"/>
      <c r="E103" s="114">
        <v>174505</v>
      </c>
      <c r="F103" s="47">
        <f t="shared" si="2"/>
        <v>8.9246970795985156E-4</v>
      </c>
    </row>
    <row r="104" spans="1:6" x14ac:dyDescent="0.3">
      <c r="A104" s="23" t="s">
        <v>76</v>
      </c>
      <c r="B104" s="211"/>
      <c r="C104" s="211"/>
      <c r="D104" s="24"/>
      <c r="E104" s="114">
        <v>38653.120000000003</v>
      </c>
      <c r="F104" s="47">
        <f t="shared" si="2"/>
        <v>1.9768338281503164E-4</v>
      </c>
    </row>
    <row r="105" spans="1:6" x14ac:dyDescent="0.3">
      <c r="A105" s="23" t="s">
        <v>58</v>
      </c>
      <c r="B105" s="211"/>
      <c r="C105" s="211"/>
      <c r="D105" s="24"/>
      <c r="E105" s="114">
        <v>1573436.386963001</v>
      </c>
      <c r="F105" s="47">
        <f t="shared" si="2"/>
        <v>8.0470147718762989E-3</v>
      </c>
    </row>
    <row r="106" spans="1:6" x14ac:dyDescent="0.3">
      <c r="A106" s="23" t="s">
        <v>73</v>
      </c>
      <c r="B106" s="211"/>
      <c r="C106" s="211"/>
      <c r="D106" s="24"/>
      <c r="E106" s="114">
        <v>3174065.5800510002</v>
      </c>
      <c r="F106" s="47">
        <f t="shared" si="2"/>
        <v>1.6233101523013854E-2</v>
      </c>
    </row>
    <row r="107" spans="1:6" x14ac:dyDescent="0.3">
      <c r="A107" s="23" t="s">
        <v>72</v>
      </c>
      <c r="B107" s="211"/>
      <c r="C107" s="211"/>
      <c r="D107" s="24"/>
      <c r="E107" s="114">
        <v>293661.52979699994</v>
      </c>
      <c r="F107" s="47">
        <f t="shared" si="2"/>
        <v>1.5018711196640312E-3</v>
      </c>
    </row>
    <row r="108" spans="1:6" x14ac:dyDescent="0.3">
      <c r="A108" s="23" t="s">
        <v>2448</v>
      </c>
      <c r="B108" s="211"/>
      <c r="C108" s="211"/>
      <c r="D108" s="24"/>
      <c r="E108" s="114">
        <v>39466.588926999997</v>
      </c>
      <c r="F108" s="47">
        <f t="shared" si="2"/>
        <v>2.0184370129137388E-4</v>
      </c>
    </row>
    <row r="109" spans="1:6" x14ac:dyDescent="0.3">
      <c r="A109" s="23" t="s">
        <v>78</v>
      </c>
      <c r="B109" s="211"/>
      <c r="C109" s="211"/>
      <c r="D109" s="24"/>
      <c r="E109" s="114">
        <v>2573614.5600000005</v>
      </c>
      <c r="F109" s="47">
        <f t="shared" si="2"/>
        <v>1.3162219046814833E-2</v>
      </c>
    </row>
    <row r="110" spans="1:6" x14ac:dyDescent="0.3">
      <c r="A110" s="23" t="s">
        <v>49</v>
      </c>
      <c r="B110" s="211"/>
      <c r="C110" s="211"/>
      <c r="D110" s="24"/>
      <c r="E110" s="114">
        <v>20431641.560000002</v>
      </c>
      <c r="F110" s="47">
        <f t="shared" si="2"/>
        <v>0.10449340234488162</v>
      </c>
    </row>
    <row r="111" spans="1:6" ht="13.5" thickBot="1" x14ac:dyDescent="0.35">
      <c r="A111" s="23" t="s">
        <v>80</v>
      </c>
      <c r="B111" s="211"/>
      <c r="C111" s="211"/>
      <c r="D111" s="24"/>
      <c r="E111" s="114">
        <v>7755.2978030000004</v>
      </c>
      <c r="F111" s="191">
        <f t="shared" si="2"/>
        <v>3.9662865622103023E-5</v>
      </c>
    </row>
    <row r="112" spans="1:6" ht="14" thickTop="1" thickBot="1" x14ac:dyDescent="0.35">
      <c r="A112" s="16" t="s">
        <v>29</v>
      </c>
      <c r="B112" s="26"/>
      <c r="C112" s="26"/>
      <c r="D112" s="17"/>
      <c r="E112" s="115">
        <v>195530445.95643604</v>
      </c>
      <c r="F112" s="47">
        <f t="shared" si="2"/>
        <v>1</v>
      </c>
    </row>
    <row r="113" spans="1:6" ht="14" thickTop="1" thickBot="1" x14ac:dyDescent="0.35">
      <c r="A113" s="16"/>
      <c r="B113" s="26"/>
      <c r="C113" s="26"/>
      <c r="D113" s="16"/>
      <c r="E113" s="116"/>
      <c r="F113" s="25"/>
    </row>
    <row r="114" spans="1:6" ht="13.5" thickTop="1" x14ac:dyDescent="0.3">
      <c r="A114" s="238" t="s">
        <v>83</v>
      </c>
      <c r="B114" s="239"/>
      <c r="C114" s="239"/>
      <c r="D114" s="240"/>
      <c r="E114" s="241"/>
      <c r="F114" s="242"/>
    </row>
    <row r="115" spans="1:6" ht="13.5" thickBot="1" x14ac:dyDescent="0.35">
      <c r="A115" s="243" t="s">
        <v>84</v>
      </c>
      <c r="B115" s="244" t="s">
        <v>85</v>
      </c>
      <c r="C115" s="244"/>
      <c r="D115" s="244" t="s">
        <v>86</v>
      </c>
      <c r="E115" s="245" t="s">
        <v>13</v>
      </c>
      <c r="F115" s="244" t="s">
        <v>14</v>
      </c>
    </row>
    <row r="116" spans="1:6" ht="13.5" thickBot="1" x14ac:dyDescent="0.35">
      <c r="A116" s="255" t="s">
        <v>87</v>
      </c>
      <c r="B116" s="246"/>
      <c r="C116" s="246"/>
      <c r="D116" s="247"/>
      <c r="E116" s="248"/>
      <c r="F116" s="249"/>
    </row>
    <row r="117" spans="1:6" ht="14" thickTop="1" thickBot="1" x14ac:dyDescent="0.35">
      <c r="A117" s="250" t="s">
        <v>29</v>
      </c>
      <c r="B117" s="251"/>
      <c r="C117" s="251"/>
      <c r="D117" s="252">
        <v>227425970.59750003</v>
      </c>
      <c r="E117" s="253">
        <v>834423210.93581605</v>
      </c>
      <c r="F117" s="254">
        <v>1</v>
      </c>
    </row>
    <row r="118" spans="1:6" ht="14" thickTop="1" thickBot="1" x14ac:dyDescent="0.35">
      <c r="A118" s="16"/>
      <c r="B118" s="26"/>
      <c r="C118" s="26"/>
      <c r="D118" s="80"/>
      <c r="E118" s="123"/>
      <c r="F118" s="35"/>
    </row>
    <row r="119" spans="1:6" ht="13.5" thickTop="1" x14ac:dyDescent="0.3">
      <c r="A119" s="81" t="s">
        <v>88</v>
      </c>
      <c r="B119" s="208"/>
      <c r="C119" s="208"/>
      <c r="D119" s="82"/>
      <c r="E119" s="117"/>
      <c r="F119" s="83"/>
    </row>
    <row r="120" spans="1:6" x14ac:dyDescent="0.3">
      <c r="A120" s="23" t="s">
        <v>31</v>
      </c>
      <c r="B120" s="46"/>
      <c r="C120" s="46"/>
      <c r="D120" s="30"/>
      <c r="E120" s="124"/>
      <c r="F120" s="29"/>
    </row>
    <row r="121" spans="1:6" ht="13.5" thickBot="1" x14ac:dyDescent="0.35">
      <c r="A121" s="31" t="s">
        <v>32</v>
      </c>
      <c r="B121" s="209"/>
      <c r="C121" s="209"/>
      <c r="D121" s="32"/>
      <c r="E121" s="125"/>
      <c r="F121" s="31"/>
    </row>
    <row r="122" spans="1:6" ht="14" thickTop="1" thickBot="1" x14ac:dyDescent="0.35">
      <c r="A122" s="18" t="s">
        <v>84</v>
      </c>
      <c r="B122" s="33"/>
      <c r="C122" s="33"/>
      <c r="D122" s="19"/>
      <c r="E122" s="120" t="s">
        <v>13</v>
      </c>
      <c r="F122" s="33" t="s">
        <v>14</v>
      </c>
    </row>
    <row r="123" spans="1:6" ht="13.5" thickBot="1" x14ac:dyDescent="0.35">
      <c r="A123" s="34" t="s">
        <v>90</v>
      </c>
      <c r="B123" s="212"/>
      <c r="C123" s="212"/>
      <c r="D123" s="36"/>
      <c r="E123" s="138">
        <v>0</v>
      </c>
      <c r="F123" s="52">
        <v>0</v>
      </c>
    </row>
    <row r="124" spans="1:6" ht="14" thickTop="1" thickBot="1" x14ac:dyDescent="0.35">
      <c r="A124" s="16" t="s">
        <v>29</v>
      </c>
      <c r="B124" s="26"/>
      <c r="C124" s="26"/>
      <c r="D124" s="17"/>
      <c r="E124" s="137">
        <v>0</v>
      </c>
      <c r="F124" s="25">
        <v>0</v>
      </c>
    </row>
    <row r="125" spans="1:6" ht="14" thickTop="1" thickBot="1" x14ac:dyDescent="0.35">
      <c r="A125" s="27"/>
      <c r="B125" s="213"/>
      <c r="C125" s="213"/>
      <c r="D125" s="27"/>
      <c r="E125" s="126"/>
      <c r="F125" s="79"/>
    </row>
    <row r="126" spans="1:6" ht="13.5" thickTop="1" x14ac:dyDescent="0.3">
      <c r="A126" s="81" t="s">
        <v>88</v>
      </c>
      <c r="B126" s="208"/>
      <c r="C126" s="208"/>
      <c r="D126" s="82"/>
      <c r="E126" s="117"/>
      <c r="F126" s="83"/>
    </row>
    <row r="127" spans="1:6" x14ac:dyDescent="0.3">
      <c r="A127" s="23" t="s">
        <v>46</v>
      </c>
      <c r="B127" s="46"/>
      <c r="C127" s="46"/>
      <c r="D127" s="30"/>
      <c r="E127" s="118"/>
      <c r="F127" s="23"/>
    </row>
    <row r="128" spans="1:6" x14ac:dyDescent="0.3">
      <c r="A128" s="23" t="s">
        <v>31</v>
      </c>
      <c r="B128" s="46"/>
      <c r="C128" s="46"/>
      <c r="D128" s="30"/>
      <c r="E128" s="118"/>
      <c r="F128" s="23"/>
    </row>
    <row r="129" spans="1:9" ht="13.5" thickBot="1" x14ac:dyDescent="0.35">
      <c r="A129" s="37" t="s">
        <v>47</v>
      </c>
      <c r="B129" s="37"/>
      <c r="C129" s="37"/>
      <c r="D129" s="37"/>
      <c r="E129" s="127"/>
      <c r="F129" s="77"/>
    </row>
    <row r="130" spans="1:9" ht="13.5" thickBot="1" x14ac:dyDescent="0.35">
      <c r="A130" s="18" t="s">
        <v>48</v>
      </c>
      <c r="B130" s="78"/>
      <c r="C130" s="78"/>
      <c r="D130" s="78"/>
      <c r="E130" s="122" t="s">
        <v>13</v>
      </c>
      <c r="F130" s="78" t="s">
        <v>14</v>
      </c>
    </row>
    <row r="131" spans="1:9" ht="13.5" thickBot="1" x14ac:dyDescent="0.35">
      <c r="A131" s="205" t="s">
        <v>90</v>
      </c>
      <c r="B131" s="214"/>
      <c r="C131" s="214"/>
      <c r="D131" s="206"/>
      <c r="E131" s="138">
        <v>0</v>
      </c>
      <c r="F131" s="52">
        <v>0</v>
      </c>
    </row>
    <row r="132" spans="1:9" ht="14" thickTop="1" thickBot="1" x14ac:dyDescent="0.35">
      <c r="A132" s="31" t="s">
        <v>29</v>
      </c>
      <c r="B132" s="209"/>
      <c r="C132" s="209"/>
      <c r="D132" s="32"/>
      <c r="E132" s="137">
        <v>0</v>
      </c>
      <c r="F132" s="204">
        <v>0</v>
      </c>
    </row>
    <row r="133" spans="1:9" ht="14" thickTop="1" thickBot="1" x14ac:dyDescent="0.35">
      <c r="A133" s="16"/>
      <c r="B133" s="26"/>
      <c r="C133" s="26"/>
      <c r="D133" s="16"/>
      <c r="E133" s="116"/>
      <c r="F133" s="25"/>
    </row>
    <row r="134" spans="1:9" ht="13.5" thickTop="1" x14ac:dyDescent="0.3">
      <c r="A134" s="81" t="s">
        <v>91</v>
      </c>
      <c r="B134" s="208"/>
      <c r="C134" s="208"/>
      <c r="D134" s="82"/>
      <c r="E134" s="117"/>
      <c r="F134" s="83"/>
    </row>
    <row r="135" spans="1:9" ht="13.5" thickBot="1" x14ac:dyDescent="0.35">
      <c r="A135" s="18" t="s">
        <v>84</v>
      </c>
      <c r="B135" s="78" t="s">
        <v>85</v>
      </c>
      <c r="C135" s="78" t="s">
        <v>92</v>
      </c>
      <c r="D135" s="78" t="s">
        <v>86</v>
      </c>
      <c r="E135" s="122" t="s">
        <v>13</v>
      </c>
      <c r="F135" s="78" t="s">
        <v>14</v>
      </c>
    </row>
    <row r="136" spans="1:9" x14ac:dyDescent="0.3">
      <c r="A136" s="40" t="s">
        <v>134</v>
      </c>
      <c r="B136" s="215" t="s">
        <v>135</v>
      </c>
      <c r="C136" s="207" t="s">
        <v>96</v>
      </c>
      <c r="D136" s="41">
        <v>79055</v>
      </c>
      <c r="E136" s="139">
        <v>31819.637500000001</v>
      </c>
      <c r="F136" s="47">
        <f>E136/$E$165</f>
        <v>1.0181665789616586E-3</v>
      </c>
    </row>
    <row r="137" spans="1:9" x14ac:dyDescent="0.3">
      <c r="A137" s="40" t="s">
        <v>1561</v>
      </c>
      <c r="B137" s="215" t="s">
        <v>1567</v>
      </c>
      <c r="C137" s="207" t="s">
        <v>96</v>
      </c>
      <c r="D137" s="41">
        <v>121378</v>
      </c>
      <c r="E137" s="140">
        <v>45516.75</v>
      </c>
      <c r="F137" s="47">
        <f t="shared" ref="F137:F165" si="3">E137/$E$165</f>
        <v>1.4564475674166016E-3</v>
      </c>
    </row>
    <row r="138" spans="1:9" x14ac:dyDescent="0.3">
      <c r="A138" s="40" t="s">
        <v>143</v>
      </c>
      <c r="B138" s="215" t="s">
        <v>144</v>
      </c>
      <c r="C138" s="207" t="s">
        <v>96</v>
      </c>
      <c r="D138" s="41">
        <v>8152</v>
      </c>
      <c r="E138" s="140">
        <v>1630.4</v>
      </c>
      <c r="F138" s="47">
        <f t="shared" si="3"/>
        <v>5.2169632364262111E-5</v>
      </c>
      <c r="H138" s="74"/>
      <c r="I138" s="74"/>
    </row>
    <row r="139" spans="1:9" x14ac:dyDescent="0.3">
      <c r="A139" s="40" t="s">
        <v>2449</v>
      </c>
      <c r="B139" s="215" t="s">
        <v>114</v>
      </c>
      <c r="C139" s="207" t="s">
        <v>96</v>
      </c>
      <c r="D139" s="41">
        <v>28322</v>
      </c>
      <c r="E139" s="140">
        <v>111588.68000000001</v>
      </c>
      <c r="F139" s="47">
        <f t="shared" si="3"/>
        <v>3.5706209590366093E-3</v>
      </c>
      <c r="H139" s="70"/>
      <c r="I139" s="70"/>
    </row>
    <row r="140" spans="1:9" x14ac:dyDescent="0.3">
      <c r="A140" s="40" t="s">
        <v>1856</v>
      </c>
      <c r="B140" s="215" t="s">
        <v>2010</v>
      </c>
      <c r="C140" s="207" t="s">
        <v>96</v>
      </c>
      <c r="D140" s="41">
        <v>469</v>
      </c>
      <c r="E140" s="140">
        <v>1552.39</v>
      </c>
      <c r="F140" s="47">
        <f t="shared" si="3"/>
        <v>4.9673463926617307E-5</v>
      </c>
      <c r="H140" s="40"/>
      <c r="I140" s="40"/>
    </row>
    <row r="141" spans="1:9" x14ac:dyDescent="0.3">
      <c r="A141" s="40" t="s">
        <v>102</v>
      </c>
      <c r="B141" s="215" t="s">
        <v>103</v>
      </c>
      <c r="C141" s="207" t="s">
        <v>96</v>
      </c>
      <c r="D141" s="41">
        <v>131923</v>
      </c>
      <c r="E141" s="140">
        <v>3225517.3500000006</v>
      </c>
      <c r="F141" s="47">
        <f t="shared" si="3"/>
        <v>0.10321028847770423</v>
      </c>
      <c r="H141" s="40"/>
      <c r="I141" s="40"/>
    </row>
    <row r="142" spans="1:9" x14ac:dyDescent="0.3">
      <c r="A142" s="40" t="s">
        <v>140</v>
      </c>
      <c r="B142" s="215" t="s">
        <v>141</v>
      </c>
      <c r="C142" s="207" t="s">
        <v>96</v>
      </c>
      <c r="D142" s="41">
        <v>1700</v>
      </c>
      <c r="E142" s="140">
        <v>6936</v>
      </c>
      <c r="F142" s="47">
        <f t="shared" si="3"/>
        <v>2.2193852433667933E-4</v>
      </c>
    </row>
    <row r="143" spans="1:9" x14ac:dyDescent="0.3">
      <c r="A143" s="40" t="s">
        <v>127</v>
      </c>
      <c r="B143" s="215" t="s">
        <v>128</v>
      </c>
      <c r="C143" s="207" t="s">
        <v>96</v>
      </c>
      <c r="D143" s="41">
        <v>47776</v>
      </c>
      <c r="E143" s="140">
        <v>194448.32000000004</v>
      </c>
      <c r="F143" s="47">
        <f t="shared" si="3"/>
        <v>6.2219684545193801E-3</v>
      </c>
    </row>
    <row r="144" spans="1:9" x14ac:dyDescent="0.3">
      <c r="A144" s="40" t="s">
        <v>108</v>
      </c>
      <c r="B144" s="215" t="s">
        <v>109</v>
      </c>
      <c r="C144" s="207" t="s">
        <v>96</v>
      </c>
      <c r="D144" s="41">
        <v>171161</v>
      </c>
      <c r="E144" s="140">
        <v>1186145.7299999995</v>
      </c>
      <c r="F144" s="47">
        <f t="shared" si="3"/>
        <v>3.7954358847239494E-2</v>
      </c>
    </row>
    <row r="145" spans="1:6" ht="12.75" customHeight="1" x14ac:dyDescent="0.3">
      <c r="A145" s="40" t="s">
        <v>106</v>
      </c>
      <c r="B145" s="215" t="s">
        <v>107</v>
      </c>
      <c r="C145" s="207" t="s">
        <v>96</v>
      </c>
      <c r="D145" s="41">
        <v>70413</v>
      </c>
      <c r="E145" s="140">
        <v>45064.32</v>
      </c>
      <c r="F145" s="47">
        <f t="shared" si="3"/>
        <v>1.4419706864238616E-3</v>
      </c>
    </row>
    <row r="146" spans="1:6" x14ac:dyDescent="0.3">
      <c r="A146" s="40" t="s">
        <v>97</v>
      </c>
      <c r="B146" s="215" t="s">
        <v>98</v>
      </c>
      <c r="C146" s="207" t="s">
        <v>96</v>
      </c>
      <c r="D146" s="41">
        <v>152862</v>
      </c>
      <c r="E146" s="140">
        <v>4735664.7599999988</v>
      </c>
      <c r="F146" s="47">
        <f t="shared" si="3"/>
        <v>0.1515320715956768</v>
      </c>
    </row>
    <row r="147" spans="1:6" x14ac:dyDescent="0.3">
      <c r="A147" s="40" t="s">
        <v>129</v>
      </c>
      <c r="B147" s="215" t="s">
        <v>130</v>
      </c>
      <c r="C147" s="207" t="s">
        <v>96</v>
      </c>
      <c r="D147" s="41">
        <v>168979</v>
      </c>
      <c r="E147" s="140">
        <v>915866.17999999993</v>
      </c>
      <c r="F147" s="47">
        <f t="shared" si="3"/>
        <v>2.9305938362034531E-2</v>
      </c>
    </row>
    <row r="148" spans="1:6" x14ac:dyDescent="0.3">
      <c r="A148" s="40" t="s">
        <v>1562</v>
      </c>
      <c r="B148" s="215" t="s">
        <v>1569</v>
      </c>
      <c r="C148" s="207" t="s">
        <v>96</v>
      </c>
      <c r="D148" s="41">
        <v>2150</v>
      </c>
      <c r="E148" s="140">
        <v>5246</v>
      </c>
      <c r="F148" s="47">
        <f t="shared" si="3"/>
        <v>1.6786180776675601E-4</v>
      </c>
    </row>
    <row r="149" spans="1:6" x14ac:dyDescent="0.3">
      <c r="A149" s="40" t="s">
        <v>100</v>
      </c>
      <c r="B149" s="215" t="s">
        <v>101</v>
      </c>
      <c r="C149" s="207" t="s">
        <v>96</v>
      </c>
      <c r="D149" s="41">
        <v>612905</v>
      </c>
      <c r="E149" s="140">
        <v>444356.12499999994</v>
      </c>
      <c r="F149" s="47">
        <f t="shared" si="3"/>
        <v>1.4218532679132787E-2</v>
      </c>
    </row>
    <row r="150" spans="1:6" x14ac:dyDescent="0.3">
      <c r="A150" s="40" t="s">
        <v>1563</v>
      </c>
      <c r="B150" s="215" t="s">
        <v>1568</v>
      </c>
      <c r="C150" s="207" t="s">
        <v>96</v>
      </c>
      <c r="D150" s="41">
        <v>747</v>
      </c>
      <c r="E150" s="140">
        <v>19922.489999999998</v>
      </c>
      <c r="F150" s="47">
        <f t="shared" si="3"/>
        <v>6.3748097343025519E-4</v>
      </c>
    </row>
    <row r="151" spans="1:6" x14ac:dyDescent="0.3">
      <c r="A151" s="40" t="s">
        <v>136</v>
      </c>
      <c r="B151" s="215" t="s">
        <v>137</v>
      </c>
      <c r="C151" s="207" t="s">
        <v>96</v>
      </c>
      <c r="D151" s="41">
        <v>30090</v>
      </c>
      <c r="E151" s="140">
        <v>61684.499999999993</v>
      </c>
      <c r="F151" s="47">
        <f t="shared" si="3"/>
        <v>1.9737841557736294E-3</v>
      </c>
    </row>
    <row r="152" spans="1:6" x14ac:dyDescent="0.3">
      <c r="A152" s="40" t="s">
        <v>1564</v>
      </c>
      <c r="B152" s="215" t="s">
        <v>1570</v>
      </c>
      <c r="C152" s="207" t="s">
        <v>96</v>
      </c>
      <c r="D152" s="41">
        <v>2999</v>
      </c>
      <c r="E152" s="140">
        <v>8187.27</v>
      </c>
      <c r="F152" s="47">
        <f t="shared" si="3"/>
        <v>2.6197673329670773E-4</v>
      </c>
    </row>
    <row r="153" spans="1:6" x14ac:dyDescent="0.3">
      <c r="A153" s="40" t="s">
        <v>2450</v>
      </c>
      <c r="B153" s="215" t="s">
        <v>2453</v>
      </c>
      <c r="C153" s="207" t="s">
        <v>96</v>
      </c>
      <c r="D153" s="41">
        <v>245</v>
      </c>
      <c r="E153" s="140">
        <v>1462.65</v>
      </c>
      <c r="F153" s="47">
        <f t="shared" si="3"/>
        <v>4.680195827869724E-5</v>
      </c>
    </row>
    <row r="154" spans="1:6" x14ac:dyDescent="0.3">
      <c r="A154" s="40" t="s">
        <v>1966</v>
      </c>
      <c r="B154" s="215" t="s">
        <v>2060</v>
      </c>
      <c r="C154" s="207" t="s">
        <v>96</v>
      </c>
      <c r="D154" s="41">
        <v>740003</v>
      </c>
      <c r="E154" s="140">
        <v>1180304.7850000004</v>
      </c>
      <c r="F154" s="47">
        <f t="shared" si="3"/>
        <v>3.7767459955366442E-2</v>
      </c>
    </row>
    <row r="155" spans="1:6" x14ac:dyDescent="0.3">
      <c r="A155" s="40" t="s">
        <v>1565</v>
      </c>
      <c r="B155" s="215" t="s">
        <v>1571</v>
      </c>
      <c r="C155" s="207" t="s">
        <v>96</v>
      </c>
      <c r="D155" s="41">
        <v>487</v>
      </c>
      <c r="E155" s="140">
        <v>959.39</v>
      </c>
      <c r="F155" s="47">
        <f t="shared" si="3"/>
        <v>3.0698616041431195E-5</v>
      </c>
    </row>
    <row r="156" spans="1:6" x14ac:dyDescent="0.3">
      <c r="A156" s="40" t="s">
        <v>117</v>
      </c>
      <c r="B156" s="215" t="s">
        <v>118</v>
      </c>
      <c r="C156" s="207" t="s">
        <v>96</v>
      </c>
      <c r="D156" s="41">
        <v>114833</v>
      </c>
      <c r="E156" s="140">
        <v>482298.59999999992</v>
      </c>
      <c r="F156" s="47">
        <f t="shared" si="3"/>
        <v>1.5432618162290419E-2</v>
      </c>
    </row>
    <row r="157" spans="1:6" x14ac:dyDescent="0.3">
      <c r="A157" s="40" t="s">
        <v>2451</v>
      </c>
      <c r="B157" s="215" t="s">
        <v>120</v>
      </c>
      <c r="C157" s="207" t="s">
        <v>96</v>
      </c>
      <c r="D157" s="41">
        <v>141386</v>
      </c>
      <c r="E157" s="140">
        <v>3038385.1399999987</v>
      </c>
      <c r="F157" s="47">
        <f t="shared" si="3"/>
        <v>9.7222421329021702E-2</v>
      </c>
    </row>
    <row r="158" spans="1:6" x14ac:dyDescent="0.3">
      <c r="A158" s="40" t="s">
        <v>2452</v>
      </c>
      <c r="B158" s="215" t="s">
        <v>1566</v>
      </c>
      <c r="C158" s="207" t="s">
        <v>96</v>
      </c>
      <c r="D158" s="41">
        <v>156412</v>
      </c>
      <c r="E158" s="140">
        <v>2147536.7600000002</v>
      </c>
      <c r="F158" s="47">
        <f t="shared" si="3"/>
        <v>6.871700396095351E-2</v>
      </c>
    </row>
    <row r="159" spans="1:6" x14ac:dyDescent="0.3">
      <c r="A159" s="40" t="s">
        <v>104</v>
      </c>
      <c r="B159" s="215" t="s">
        <v>105</v>
      </c>
      <c r="C159" s="207" t="s">
        <v>96</v>
      </c>
      <c r="D159" s="41">
        <v>346581</v>
      </c>
      <c r="E159" s="140">
        <v>1985909.1300000011</v>
      </c>
      <c r="F159" s="47">
        <f t="shared" si="3"/>
        <v>6.3545233820492916E-2</v>
      </c>
    </row>
    <row r="160" spans="1:6" x14ac:dyDescent="0.3">
      <c r="A160" s="40" t="s">
        <v>138</v>
      </c>
      <c r="B160" s="215" t="s">
        <v>139</v>
      </c>
      <c r="C160" s="207" t="s">
        <v>96</v>
      </c>
      <c r="D160" s="41">
        <v>261760</v>
      </c>
      <c r="E160" s="140">
        <v>75910.39999999998</v>
      </c>
      <c r="F160" s="47">
        <f t="shared" si="3"/>
        <v>2.4289853168695296E-3</v>
      </c>
    </row>
    <row r="161" spans="1:7" x14ac:dyDescent="0.3">
      <c r="A161" s="40" t="s">
        <v>94</v>
      </c>
      <c r="B161" s="215" t="s">
        <v>95</v>
      </c>
      <c r="C161" s="207" t="s">
        <v>96</v>
      </c>
      <c r="D161" s="41">
        <v>157910</v>
      </c>
      <c r="E161" s="140">
        <v>4200406</v>
      </c>
      <c r="F161" s="47">
        <f t="shared" si="3"/>
        <v>0.13440483120745875</v>
      </c>
    </row>
    <row r="162" spans="1:7" x14ac:dyDescent="0.3">
      <c r="A162" s="40" t="s">
        <v>123</v>
      </c>
      <c r="B162" s="215" t="s">
        <v>124</v>
      </c>
      <c r="C162" s="207" t="s">
        <v>96</v>
      </c>
      <c r="D162" s="41">
        <v>114358</v>
      </c>
      <c r="E162" s="140">
        <v>1816005.0400000005</v>
      </c>
      <c r="F162" s="47">
        <f t="shared" si="3"/>
        <v>5.8108633040019092E-2</v>
      </c>
    </row>
    <row r="163" spans="1:7" x14ac:dyDescent="0.3">
      <c r="A163" s="40" t="s">
        <v>115</v>
      </c>
      <c r="B163" s="215" t="s">
        <v>116</v>
      </c>
      <c r="C163" s="207" t="s">
        <v>96</v>
      </c>
      <c r="D163" s="41">
        <v>49427</v>
      </c>
      <c r="E163" s="140">
        <v>4968402.0399999982</v>
      </c>
      <c r="F163" s="47">
        <f t="shared" si="3"/>
        <v>0.15897921238018264</v>
      </c>
    </row>
    <row r="164" spans="1:7" ht="13.5" thickBot="1" x14ac:dyDescent="0.35">
      <c r="A164" s="40" t="s">
        <v>125</v>
      </c>
      <c r="B164" s="215" t="s">
        <v>126</v>
      </c>
      <c r="C164" s="207" t="s">
        <v>96</v>
      </c>
      <c r="D164" s="41">
        <v>122812</v>
      </c>
      <c r="E164" s="140">
        <v>313170.59999999998</v>
      </c>
      <c r="F164" s="190">
        <f t="shared" si="3"/>
        <v>1.0020850753983918E-2</v>
      </c>
    </row>
    <row r="165" spans="1:7" s="237" customFormat="1" ht="13.5" thickBot="1" x14ac:dyDescent="0.35">
      <c r="A165" s="42" t="s">
        <v>29</v>
      </c>
      <c r="B165" s="20"/>
      <c r="C165" s="20"/>
      <c r="D165" s="235">
        <v>3837295</v>
      </c>
      <c r="E165" s="135">
        <v>31251897.4375</v>
      </c>
      <c r="F165" s="47">
        <f t="shared" si="3"/>
        <v>1</v>
      </c>
      <c r="G165" s="236"/>
    </row>
    <row r="166" spans="1:7" ht="14" thickTop="1" thickBot="1" x14ac:dyDescent="0.35">
      <c r="A166" s="16"/>
      <c r="B166" s="26"/>
      <c r="C166" s="26"/>
      <c r="D166" s="16"/>
      <c r="E166" s="116"/>
      <c r="F166" s="25"/>
    </row>
    <row r="167" spans="1:7" ht="13.5" thickTop="1" x14ac:dyDescent="0.3">
      <c r="A167" s="81" t="s">
        <v>147</v>
      </c>
      <c r="B167" s="208"/>
      <c r="C167" s="208"/>
      <c r="D167" s="82"/>
      <c r="E167" s="117"/>
      <c r="F167" s="83"/>
    </row>
    <row r="168" spans="1:7" x14ac:dyDescent="0.3">
      <c r="A168" s="29" t="s">
        <v>31</v>
      </c>
      <c r="B168" s="46"/>
      <c r="C168" s="46"/>
      <c r="D168" s="30"/>
      <c r="E168" s="118"/>
      <c r="F168" s="23"/>
    </row>
    <row r="169" spans="1:7" ht="13.5" thickBot="1" x14ac:dyDescent="0.35">
      <c r="A169" s="31" t="s">
        <v>32</v>
      </c>
      <c r="B169" s="209"/>
      <c r="C169" s="209"/>
      <c r="D169" s="32"/>
      <c r="E169" s="119"/>
      <c r="F169" s="75"/>
    </row>
    <row r="170" spans="1:7" ht="14" thickTop="1" thickBot="1" x14ac:dyDescent="0.35">
      <c r="A170" s="18" t="s">
        <v>84</v>
      </c>
      <c r="B170" s="78" t="s">
        <v>148</v>
      </c>
      <c r="C170" s="78"/>
      <c r="D170" s="78" t="s">
        <v>149</v>
      </c>
      <c r="E170" s="122" t="s">
        <v>13</v>
      </c>
      <c r="F170" s="78" t="s">
        <v>14</v>
      </c>
    </row>
    <row r="171" spans="1:7" ht="13.5" thickBot="1" x14ac:dyDescent="0.35">
      <c r="A171" s="34" t="s">
        <v>90</v>
      </c>
      <c r="B171" s="216"/>
      <c r="C171" s="216"/>
      <c r="D171" s="34"/>
      <c r="E171" s="138">
        <v>0</v>
      </c>
      <c r="F171" s="52">
        <v>0</v>
      </c>
    </row>
    <row r="172" spans="1:7" ht="14" thickTop="1" thickBot="1" x14ac:dyDescent="0.35">
      <c r="A172" s="16" t="s">
        <v>29</v>
      </c>
      <c r="B172" s="26"/>
      <c r="C172" s="26"/>
      <c r="D172" s="17"/>
      <c r="E172" s="137">
        <v>0</v>
      </c>
      <c r="F172" s="53">
        <v>0</v>
      </c>
    </row>
    <row r="173" spans="1:7" ht="14" thickTop="1" thickBot="1" x14ac:dyDescent="0.35">
      <c r="A173" s="16"/>
      <c r="B173" s="26"/>
      <c r="C173" s="26"/>
      <c r="D173" s="16"/>
      <c r="E173" s="116"/>
      <c r="F173" s="25"/>
    </row>
    <row r="174" spans="1:7" ht="13.5" thickTop="1" x14ac:dyDescent="0.3">
      <c r="A174" s="81" t="s">
        <v>147</v>
      </c>
      <c r="B174" s="208"/>
      <c r="C174" s="208"/>
      <c r="D174" s="82"/>
      <c r="E174" s="117"/>
      <c r="F174" s="83"/>
    </row>
    <row r="175" spans="1:7" x14ac:dyDescent="0.3">
      <c r="A175" s="29" t="s">
        <v>46</v>
      </c>
      <c r="B175" s="46"/>
      <c r="C175" s="46"/>
      <c r="D175" s="30"/>
      <c r="E175" s="124"/>
      <c r="F175" s="29"/>
    </row>
    <row r="176" spans="1:7" x14ac:dyDescent="0.3">
      <c r="A176" s="29" t="s">
        <v>31</v>
      </c>
      <c r="B176" s="46"/>
      <c r="C176" s="46"/>
      <c r="D176" s="30"/>
      <c r="E176" s="124"/>
      <c r="F176" s="29"/>
    </row>
    <row r="177" spans="1:8" ht="13.5" thickBot="1" x14ac:dyDescent="0.35">
      <c r="A177" s="31" t="s">
        <v>47</v>
      </c>
      <c r="B177" s="209"/>
      <c r="C177" s="209"/>
      <c r="D177" s="32"/>
      <c r="E177" s="125"/>
      <c r="F177" s="31"/>
    </row>
    <row r="178" spans="1:8" ht="14" thickTop="1" thickBot="1" x14ac:dyDescent="0.35">
      <c r="A178" s="18" t="s">
        <v>48</v>
      </c>
      <c r="B178" s="78"/>
      <c r="C178" s="78" t="s">
        <v>2454</v>
      </c>
      <c r="D178" s="78" t="s">
        <v>2463</v>
      </c>
      <c r="E178" s="122" t="s">
        <v>13</v>
      </c>
      <c r="F178" s="78" t="s">
        <v>14</v>
      </c>
    </row>
    <row r="179" spans="1:8" x14ac:dyDescent="0.3">
      <c r="A179" s="43" t="s">
        <v>2445</v>
      </c>
      <c r="B179" s="71"/>
      <c r="C179" s="45" t="s">
        <v>111</v>
      </c>
      <c r="D179" s="199">
        <v>1599109.3882999986</v>
      </c>
      <c r="E179" s="172">
        <v>1727837.6940539994</v>
      </c>
      <c r="F179" s="45">
        <f>E179/$E$190</f>
        <v>0.13401257173348657</v>
      </c>
    </row>
    <row r="180" spans="1:8" x14ac:dyDescent="0.3">
      <c r="A180" s="43" t="s">
        <v>2445</v>
      </c>
      <c r="B180" s="71"/>
      <c r="C180" s="47" t="s">
        <v>131</v>
      </c>
      <c r="D180" s="200">
        <v>69860.25</v>
      </c>
      <c r="E180" s="198">
        <v>73499.969024999999</v>
      </c>
      <c r="F180" s="47">
        <f t="shared" ref="F180:F190" si="4">E180/$E$190</f>
        <v>5.7007205626248003E-3</v>
      </c>
    </row>
    <row r="181" spans="1:8" x14ac:dyDescent="0.3">
      <c r="A181" s="43" t="s">
        <v>2455</v>
      </c>
      <c r="B181" s="71"/>
      <c r="C181" s="47" t="s">
        <v>146</v>
      </c>
      <c r="D181" s="200">
        <v>1958.5045</v>
      </c>
      <c r="E181" s="198">
        <v>2525.0998519999998</v>
      </c>
      <c r="F181" s="47">
        <f t="shared" si="4"/>
        <v>1.9584890769247829E-4</v>
      </c>
    </row>
    <row r="182" spans="1:8" x14ac:dyDescent="0.3">
      <c r="A182" s="43" t="s">
        <v>2456</v>
      </c>
      <c r="B182" s="71"/>
      <c r="C182" s="47" t="s">
        <v>2121</v>
      </c>
      <c r="D182" s="200">
        <v>2556411.2012000019</v>
      </c>
      <c r="E182" s="198">
        <v>2459267.575559001</v>
      </c>
      <c r="F182" s="47">
        <f t="shared" si="4"/>
        <v>0.1907428999353328</v>
      </c>
    </row>
    <row r="183" spans="1:8" x14ac:dyDescent="0.3">
      <c r="A183" s="43" t="s">
        <v>63</v>
      </c>
      <c r="B183" s="71"/>
      <c r="C183" s="47" t="s">
        <v>121</v>
      </c>
      <c r="D183" s="200">
        <v>589779.20000000019</v>
      </c>
      <c r="E183" s="198">
        <v>411842.81536100002</v>
      </c>
      <c r="F183" s="47">
        <f t="shared" si="4"/>
        <v>3.1942881571816309E-2</v>
      </c>
    </row>
    <row r="184" spans="1:8" x14ac:dyDescent="0.3">
      <c r="A184" s="43" t="s">
        <v>2457</v>
      </c>
      <c r="B184" s="71"/>
      <c r="C184" s="47" t="s">
        <v>119</v>
      </c>
      <c r="D184" s="200">
        <v>528562.24740000011</v>
      </c>
      <c r="E184" s="198">
        <v>735600.07970699994</v>
      </c>
      <c r="F184" s="47">
        <f t="shared" si="4"/>
        <v>5.7053772346867142E-2</v>
      </c>
    </row>
    <row r="185" spans="1:8" x14ac:dyDescent="0.3">
      <c r="A185" s="43" t="s">
        <v>2458</v>
      </c>
      <c r="B185" s="71"/>
      <c r="C185" s="47" t="s">
        <v>93</v>
      </c>
      <c r="D185" s="200">
        <v>1854584.4092000006</v>
      </c>
      <c r="E185" s="198">
        <v>3147044.2839720002</v>
      </c>
      <c r="F185" s="47">
        <f t="shared" si="4"/>
        <v>0.24408745063590212</v>
      </c>
    </row>
    <row r="186" spans="1:8" x14ac:dyDescent="0.3">
      <c r="A186" s="43" t="s">
        <v>2459</v>
      </c>
      <c r="B186" s="71"/>
      <c r="C186" s="47" t="s">
        <v>99</v>
      </c>
      <c r="D186" s="200">
        <v>2607677.1897999994</v>
      </c>
      <c r="E186" s="198">
        <v>3616848.2622669982</v>
      </c>
      <c r="F186" s="47">
        <f t="shared" si="4"/>
        <v>0.2805258496583326</v>
      </c>
    </row>
    <row r="187" spans="1:8" x14ac:dyDescent="0.3">
      <c r="A187" s="43" t="s">
        <v>2460</v>
      </c>
      <c r="B187" s="71"/>
      <c r="C187" s="47" t="s">
        <v>122</v>
      </c>
      <c r="D187" s="200">
        <v>1542727.3452999999</v>
      </c>
      <c r="E187" s="198">
        <v>546742.57117700006</v>
      </c>
      <c r="F187" s="47">
        <f t="shared" si="4"/>
        <v>4.2405822197162178E-2</v>
      </c>
    </row>
    <row r="188" spans="1:8" x14ac:dyDescent="0.3">
      <c r="A188" s="43" t="s">
        <v>2460</v>
      </c>
      <c r="B188" s="71"/>
      <c r="C188" s="47" t="s">
        <v>2101</v>
      </c>
      <c r="D188" s="200">
        <v>148036.88879999999</v>
      </c>
      <c r="E188" s="198">
        <v>162366.85963599998</v>
      </c>
      <c r="F188" s="47">
        <f t="shared" si="4"/>
        <v>1.2593312727804375E-2</v>
      </c>
    </row>
    <row r="189" spans="1:8" ht="13.5" thickBot="1" x14ac:dyDescent="0.35">
      <c r="A189" s="43" t="s">
        <v>72</v>
      </c>
      <c r="B189" s="71"/>
      <c r="C189" s="191" t="s">
        <v>2461</v>
      </c>
      <c r="D189" s="201">
        <v>4946.9400000000005</v>
      </c>
      <c r="E189" s="202">
        <v>9526</v>
      </c>
      <c r="F189" s="191">
        <f t="shared" si="4"/>
        <v>7.3884472061604178E-4</v>
      </c>
    </row>
    <row r="190" spans="1:8" ht="14" thickTop="1" thickBot="1" x14ac:dyDescent="0.35">
      <c r="A190" s="16" t="s">
        <v>29</v>
      </c>
      <c r="B190" s="26"/>
      <c r="C190" s="209"/>
      <c r="D190" s="195">
        <v>11503653.5645</v>
      </c>
      <c r="E190" s="196">
        <v>12893101.532967998</v>
      </c>
      <c r="F190" s="197">
        <f t="shared" si="4"/>
        <v>1</v>
      </c>
      <c r="H190" s="13"/>
    </row>
    <row r="191" spans="1:8" ht="14" thickTop="1" thickBot="1" x14ac:dyDescent="0.35">
      <c r="A191" s="16"/>
      <c r="B191" s="26"/>
      <c r="C191" s="26"/>
      <c r="D191" s="16"/>
      <c r="E191" s="116"/>
      <c r="F191" s="25"/>
    </row>
    <row r="192" spans="1:8" ht="13.5" thickTop="1" x14ac:dyDescent="0.3">
      <c r="A192" s="81" t="s">
        <v>150</v>
      </c>
      <c r="B192" s="208"/>
      <c r="C192" s="208"/>
      <c r="D192" s="82"/>
      <c r="E192" s="117"/>
      <c r="F192" s="83"/>
    </row>
    <row r="193" spans="1:8" ht="13.5" thickBot="1" x14ac:dyDescent="0.35">
      <c r="A193" s="18" t="s">
        <v>84</v>
      </c>
      <c r="B193" s="78" t="s">
        <v>85</v>
      </c>
      <c r="C193" s="78" t="s">
        <v>92</v>
      </c>
      <c r="D193" s="78" t="s">
        <v>86</v>
      </c>
      <c r="E193" s="122" t="s">
        <v>13</v>
      </c>
      <c r="F193" s="78" t="s">
        <v>14</v>
      </c>
    </row>
    <row r="194" spans="1:8" x14ac:dyDescent="0.3">
      <c r="A194" s="43" t="s">
        <v>160</v>
      </c>
      <c r="B194" s="71" t="s">
        <v>161</v>
      </c>
      <c r="C194" s="207" t="s">
        <v>96</v>
      </c>
      <c r="D194" s="44">
        <v>381747</v>
      </c>
      <c r="E194" s="121">
        <v>3424270.5899999985</v>
      </c>
      <c r="F194" s="45">
        <f>E194/$E$200</f>
        <v>0.18941520123463371</v>
      </c>
    </row>
    <row r="195" spans="1:8" x14ac:dyDescent="0.3">
      <c r="A195" s="43" t="s">
        <v>155</v>
      </c>
      <c r="B195" s="71" t="s">
        <v>156</v>
      </c>
      <c r="C195" s="207" t="s">
        <v>96</v>
      </c>
      <c r="D195" s="44">
        <v>312685</v>
      </c>
      <c r="E195" s="114">
        <v>4443253.8500000024</v>
      </c>
      <c r="F195" s="47">
        <v>0.2392566426167386</v>
      </c>
    </row>
    <row r="196" spans="1:8" x14ac:dyDescent="0.3">
      <c r="A196" s="43" t="s">
        <v>151</v>
      </c>
      <c r="B196" s="71" t="s">
        <v>152</v>
      </c>
      <c r="C196" s="207" t="s">
        <v>96</v>
      </c>
      <c r="D196" s="44">
        <v>95670</v>
      </c>
      <c r="E196" s="114">
        <v>6956165.6999999965</v>
      </c>
      <c r="F196" s="47">
        <v>0.36076149284951398</v>
      </c>
    </row>
    <row r="197" spans="1:8" x14ac:dyDescent="0.3">
      <c r="A197" s="43" t="s">
        <v>132</v>
      </c>
      <c r="B197" s="71" t="s">
        <v>133</v>
      </c>
      <c r="C197" s="207" t="s">
        <v>96</v>
      </c>
      <c r="D197" s="44">
        <v>8809</v>
      </c>
      <c r="E197" s="114">
        <v>27131.72</v>
      </c>
      <c r="F197" s="47">
        <v>1.175688518494966E-3</v>
      </c>
    </row>
    <row r="198" spans="1:8" x14ac:dyDescent="0.3">
      <c r="A198" s="43" t="s">
        <v>166</v>
      </c>
      <c r="B198" s="71" t="s">
        <v>167</v>
      </c>
      <c r="C198" s="207" t="s">
        <v>96</v>
      </c>
      <c r="D198" s="44">
        <v>117280</v>
      </c>
      <c r="E198" s="114">
        <v>2754907.1999999993</v>
      </c>
      <c r="F198" s="47">
        <v>0.24059698519001577</v>
      </c>
      <c r="H198" s="13"/>
    </row>
    <row r="199" spans="1:8" ht="13.5" thickBot="1" x14ac:dyDescent="0.35">
      <c r="A199" s="43" t="s">
        <v>1573</v>
      </c>
      <c r="B199" s="71" t="s">
        <v>1577</v>
      </c>
      <c r="C199" s="207" t="s">
        <v>96</v>
      </c>
      <c r="D199" s="44">
        <v>16357</v>
      </c>
      <c r="E199" s="189">
        <v>472390.16000000003</v>
      </c>
      <c r="F199" s="190">
        <v>1.4155789427794406E-2</v>
      </c>
      <c r="H199" s="13"/>
    </row>
    <row r="200" spans="1:8" ht="13.5" thickBot="1" x14ac:dyDescent="0.35">
      <c r="A200" s="42" t="s">
        <v>29</v>
      </c>
      <c r="B200" s="20"/>
      <c r="C200" s="20"/>
      <c r="D200" s="48">
        <v>932548</v>
      </c>
      <c r="E200" s="135">
        <v>18078119.219999995</v>
      </c>
      <c r="F200" s="173">
        <v>1</v>
      </c>
    </row>
    <row r="201" spans="1:8" ht="14" thickTop="1" thickBot="1" x14ac:dyDescent="0.35">
      <c r="A201" s="16"/>
      <c r="B201" s="26"/>
      <c r="C201" s="26"/>
      <c r="D201" s="16"/>
      <c r="E201" s="116"/>
      <c r="F201" s="25"/>
    </row>
    <row r="202" spans="1:8" ht="13.5" thickTop="1" x14ac:dyDescent="0.3">
      <c r="A202" s="81" t="s">
        <v>179</v>
      </c>
      <c r="B202" s="208"/>
      <c r="C202" s="208"/>
      <c r="D202" s="82"/>
      <c r="E202" s="117"/>
      <c r="F202" s="83"/>
    </row>
    <row r="203" spans="1:8" x14ac:dyDescent="0.3">
      <c r="A203" s="23" t="s">
        <v>31</v>
      </c>
      <c r="B203" s="46"/>
      <c r="C203" s="46"/>
      <c r="D203" s="30"/>
      <c r="E203" s="118"/>
      <c r="F203" s="23"/>
    </row>
    <row r="204" spans="1:8" ht="13.5" thickBot="1" x14ac:dyDescent="0.35">
      <c r="A204" s="37" t="s">
        <v>32</v>
      </c>
      <c r="B204" s="78"/>
      <c r="C204" s="78"/>
      <c r="D204" s="38"/>
      <c r="E204" s="127"/>
      <c r="F204" s="77"/>
    </row>
    <row r="205" spans="1:8" ht="13.5" thickBot="1" x14ac:dyDescent="0.35">
      <c r="A205" s="18" t="s">
        <v>84</v>
      </c>
      <c r="B205" s="78" t="s">
        <v>89</v>
      </c>
      <c r="C205" s="78"/>
      <c r="D205" s="78"/>
      <c r="E205" s="122" t="s">
        <v>13</v>
      </c>
      <c r="F205" s="78" t="s">
        <v>14</v>
      </c>
    </row>
    <row r="206" spans="1:8" ht="13.5" thickBot="1" x14ac:dyDescent="0.35">
      <c r="A206" s="34" t="s">
        <v>90</v>
      </c>
      <c r="B206" s="217"/>
      <c r="C206" s="217"/>
      <c r="D206" s="49"/>
      <c r="E206" s="138">
        <v>0</v>
      </c>
      <c r="F206" s="52">
        <v>0</v>
      </c>
    </row>
    <row r="207" spans="1:8" ht="14" thickTop="1" thickBot="1" x14ac:dyDescent="0.35">
      <c r="A207" s="16" t="s">
        <v>29</v>
      </c>
      <c r="B207" s="26"/>
      <c r="C207" s="26"/>
      <c r="D207" s="17"/>
      <c r="E207" s="137">
        <v>0</v>
      </c>
      <c r="F207" s="53">
        <v>0</v>
      </c>
    </row>
    <row r="208" spans="1:8" ht="14" thickTop="1" thickBot="1" x14ac:dyDescent="0.35">
      <c r="A208" s="16"/>
      <c r="B208" s="26"/>
      <c r="C208" s="26"/>
      <c r="D208" s="16"/>
      <c r="E208" s="116"/>
      <c r="F208" s="25"/>
    </row>
    <row r="209" spans="1:6" ht="13.5" thickTop="1" x14ac:dyDescent="0.3">
      <c r="A209" s="81" t="s">
        <v>179</v>
      </c>
      <c r="B209" s="208"/>
      <c r="C209" s="208"/>
      <c r="D209" s="82"/>
      <c r="E209" s="117"/>
      <c r="F209" s="83"/>
    </row>
    <row r="210" spans="1:6" x14ac:dyDescent="0.3">
      <c r="A210" s="23" t="s">
        <v>46</v>
      </c>
      <c r="B210" s="46"/>
      <c r="C210" s="46"/>
      <c r="D210" s="30"/>
      <c r="E210" s="118"/>
      <c r="F210" s="23"/>
    </row>
    <row r="211" spans="1:6" x14ac:dyDescent="0.3">
      <c r="A211" s="23" t="s">
        <v>31</v>
      </c>
      <c r="B211" s="46"/>
      <c r="C211" s="46"/>
      <c r="D211" s="30"/>
      <c r="E211" s="118"/>
      <c r="F211" s="23"/>
    </row>
    <row r="212" spans="1:6" ht="13.5" thickBot="1" x14ac:dyDescent="0.35">
      <c r="A212" s="31" t="s">
        <v>47</v>
      </c>
      <c r="B212" s="209"/>
      <c r="C212" s="209"/>
      <c r="D212" s="32"/>
      <c r="E212" s="119"/>
      <c r="F212" s="75"/>
    </row>
    <row r="213" spans="1:6" ht="14" thickTop="1" thickBot="1" x14ac:dyDescent="0.35">
      <c r="A213" s="18" t="s">
        <v>48</v>
      </c>
      <c r="B213" s="78"/>
      <c r="C213" s="78" t="s">
        <v>2462</v>
      </c>
      <c r="D213" s="78" t="s">
        <v>86</v>
      </c>
      <c r="E213" s="122" t="s">
        <v>13</v>
      </c>
      <c r="F213" s="78" t="s">
        <v>14</v>
      </c>
    </row>
    <row r="214" spans="1:6" x14ac:dyDescent="0.3">
      <c r="A214" s="23" t="s">
        <v>169</v>
      </c>
      <c r="B214" s="46"/>
      <c r="C214" s="71" t="s">
        <v>170</v>
      </c>
      <c r="D214" s="161">
        <v>788.33479999999997</v>
      </c>
      <c r="E214" s="192">
        <v>11015.985527999999</v>
      </c>
      <c r="F214" s="256">
        <f>E214/$E$229</f>
        <v>4.0632373014507471E-4</v>
      </c>
    </row>
    <row r="215" spans="1:6" x14ac:dyDescent="0.3">
      <c r="A215" s="23" t="s">
        <v>171</v>
      </c>
      <c r="B215" s="46"/>
      <c r="C215" s="71" t="s">
        <v>172</v>
      </c>
      <c r="D215" s="161">
        <v>11434.828600000001</v>
      </c>
      <c r="E215" s="193">
        <v>139912.56055900001</v>
      </c>
      <c r="F215" s="257">
        <f t="shared" ref="F215:F229" si="5">E215/$E$229</f>
        <v>5.1606634155412579E-3</v>
      </c>
    </row>
    <row r="216" spans="1:6" x14ac:dyDescent="0.3">
      <c r="A216" s="23" t="s">
        <v>153</v>
      </c>
      <c r="B216" s="46"/>
      <c r="C216" s="71" t="s">
        <v>154</v>
      </c>
      <c r="D216" s="161">
        <v>2370027.6606000015</v>
      </c>
      <c r="E216" s="193">
        <v>4501867.5413190015</v>
      </c>
      <c r="F216" s="257">
        <f t="shared" si="5"/>
        <v>0.16605101807353909</v>
      </c>
    </row>
    <row r="217" spans="1:6" x14ac:dyDescent="0.3">
      <c r="A217" s="23" t="s">
        <v>1572</v>
      </c>
      <c r="B217" s="46"/>
      <c r="C217" s="71" t="s">
        <v>1576</v>
      </c>
      <c r="D217" s="161">
        <v>2508879.2447999995</v>
      </c>
      <c r="E217" s="193">
        <v>2947180.448865002</v>
      </c>
      <c r="F217" s="257">
        <f t="shared" si="5"/>
        <v>0.10870651112873024</v>
      </c>
    </row>
    <row r="218" spans="1:6" x14ac:dyDescent="0.3">
      <c r="A218" s="23" t="s">
        <v>164</v>
      </c>
      <c r="B218" s="46"/>
      <c r="C218" s="71" t="s">
        <v>165</v>
      </c>
      <c r="D218" s="161">
        <v>727670.95</v>
      </c>
      <c r="E218" s="193">
        <v>4045413.8794359984</v>
      </c>
      <c r="F218" s="257">
        <f t="shared" si="5"/>
        <v>0.14921476188354452</v>
      </c>
    </row>
    <row r="219" spans="1:6" x14ac:dyDescent="0.3">
      <c r="A219" s="23" t="s">
        <v>1574</v>
      </c>
      <c r="B219" s="46"/>
      <c r="C219" s="71" t="s">
        <v>1578</v>
      </c>
      <c r="D219" s="161">
        <v>782292.58860000037</v>
      </c>
      <c r="E219" s="193">
        <v>1019483.7014660001</v>
      </c>
      <c r="F219" s="257">
        <f t="shared" si="5"/>
        <v>3.7603573402386278E-2</v>
      </c>
    </row>
    <row r="220" spans="1:6" x14ac:dyDescent="0.3">
      <c r="A220" s="23" t="s">
        <v>174</v>
      </c>
      <c r="B220" s="46"/>
      <c r="C220" s="71" t="s">
        <v>175</v>
      </c>
      <c r="D220" s="161">
        <v>53461.5144</v>
      </c>
      <c r="E220" s="193">
        <v>77700.965026999998</v>
      </c>
      <c r="F220" s="257">
        <f t="shared" si="5"/>
        <v>2.8659937747190036E-3</v>
      </c>
    </row>
    <row r="221" spans="1:6" x14ac:dyDescent="0.3">
      <c r="A221" s="23" t="s">
        <v>176</v>
      </c>
      <c r="B221" s="46"/>
      <c r="C221" s="71" t="s">
        <v>177</v>
      </c>
      <c r="D221" s="161">
        <v>399002.25539999991</v>
      </c>
      <c r="E221" s="193">
        <v>906732.625398</v>
      </c>
      <c r="F221" s="257">
        <f t="shared" si="5"/>
        <v>3.3444759132943563E-2</v>
      </c>
    </row>
    <row r="222" spans="1:6" x14ac:dyDescent="0.3">
      <c r="A222" s="23" t="s">
        <v>162</v>
      </c>
      <c r="B222" s="46"/>
      <c r="C222" s="71" t="s">
        <v>163</v>
      </c>
      <c r="D222" s="161">
        <v>2866147.360799999</v>
      </c>
      <c r="E222" s="193">
        <v>3441669.7508509997</v>
      </c>
      <c r="F222" s="257">
        <f t="shared" si="5"/>
        <v>0.12694570881005321</v>
      </c>
    </row>
    <row r="223" spans="1:6" x14ac:dyDescent="0.3">
      <c r="A223" s="23" t="s">
        <v>1887</v>
      </c>
      <c r="B223" s="46"/>
      <c r="C223" s="71" t="s">
        <v>157</v>
      </c>
      <c r="D223" s="161">
        <v>4214871.2508999985</v>
      </c>
      <c r="E223" s="193">
        <v>7033355.6563790012</v>
      </c>
      <c r="F223" s="257">
        <f t="shared" si="5"/>
        <v>0.25942475128285014</v>
      </c>
    </row>
    <row r="224" spans="1:6" x14ac:dyDescent="0.3">
      <c r="A224" s="23" t="s">
        <v>2464</v>
      </c>
      <c r="B224" s="46"/>
      <c r="C224" s="71" t="s">
        <v>2466</v>
      </c>
      <c r="D224" s="161">
        <v>402195.62839999993</v>
      </c>
      <c r="E224" s="193">
        <v>623403.22401999985</v>
      </c>
      <c r="F224" s="257">
        <f t="shared" si="5"/>
        <v>2.2994177209513848E-2</v>
      </c>
    </row>
    <row r="225" spans="1:6" x14ac:dyDescent="0.3">
      <c r="A225" s="23" t="s">
        <v>1916</v>
      </c>
      <c r="B225" s="46"/>
      <c r="C225" s="71" t="s">
        <v>1575</v>
      </c>
      <c r="D225" s="161">
        <v>1394167.9175</v>
      </c>
      <c r="E225" s="193">
        <v>1682203.0092589995</v>
      </c>
      <c r="F225" s="257">
        <f t="shared" si="5"/>
        <v>6.2047921163843632E-2</v>
      </c>
    </row>
    <row r="226" spans="1:6" x14ac:dyDescent="0.3">
      <c r="A226" s="23" t="s">
        <v>1917</v>
      </c>
      <c r="B226" s="46"/>
      <c r="C226" s="71" t="s">
        <v>173</v>
      </c>
      <c r="D226" s="161">
        <v>47878.846799999999</v>
      </c>
      <c r="E226" s="193">
        <v>74011.121383999998</v>
      </c>
      <c r="F226" s="257">
        <f t="shared" si="5"/>
        <v>2.7298941920838355E-3</v>
      </c>
    </row>
    <row r="227" spans="1:6" x14ac:dyDescent="0.3">
      <c r="A227" s="23" t="s">
        <v>2465</v>
      </c>
      <c r="B227" s="46"/>
      <c r="C227" s="71" t="s">
        <v>168</v>
      </c>
      <c r="D227" s="161">
        <v>259579.48929999999</v>
      </c>
      <c r="E227" s="193">
        <v>379790.750795</v>
      </c>
      <c r="F227" s="257">
        <f t="shared" si="5"/>
        <v>1.4008550950378746E-2</v>
      </c>
    </row>
    <row r="228" spans="1:6" ht="13.5" thickBot="1" x14ac:dyDescent="0.35">
      <c r="A228" s="23" t="s">
        <v>158</v>
      </c>
      <c r="B228" s="46"/>
      <c r="C228" s="71" t="s">
        <v>159</v>
      </c>
      <c r="D228" s="161">
        <v>208167.56959999999</v>
      </c>
      <c r="E228" s="174">
        <v>227610.42060100002</v>
      </c>
      <c r="F228" s="258">
        <f t="shared" si="5"/>
        <v>8.3953918497275369E-3</v>
      </c>
    </row>
    <row r="229" spans="1:6" ht="14" thickTop="1" thickBot="1" x14ac:dyDescent="0.35">
      <c r="A229" s="16" t="s">
        <v>29</v>
      </c>
      <c r="B229" s="26"/>
      <c r="C229" s="26"/>
      <c r="D229" s="51">
        <v>16246565.440499997</v>
      </c>
      <c r="E229" s="122">
        <v>27111351.640887003</v>
      </c>
      <c r="F229" s="175">
        <f t="shared" si="5"/>
        <v>1</v>
      </c>
    </row>
    <row r="230" spans="1:6" ht="14" thickTop="1" thickBot="1" x14ac:dyDescent="0.35">
      <c r="A230" s="16"/>
      <c r="B230" s="26"/>
      <c r="C230" s="26"/>
      <c r="D230" s="16"/>
      <c r="E230" s="116"/>
      <c r="F230" s="25"/>
    </row>
    <row r="231" spans="1:6" ht="13.5" thickTop="1" x14ac:dyDescent="0.3">
      <c r="A231" s="81" t="s">
        <v>180</v>
      </c>
      <c r="B231" s="208"/>
      <c r="C231" s="208"/>
      <c r="D231" s="82"/>
      <c r="E231" s="117"/>
      <c r="F231" s="83"/>
    </row>
    <row r="232" spans="1:6" ht="13.5" thickBot="1" x14ac:dyDescent="0.35">
      <c r="A232" s="18" t="s">
        <v>84</v>
      </c>
      <c r="B232" s="78" t="s">
        <v>85</v>
      </c>
      <c r="C232" s="78" t="s">
        <v>92</v>
      </c>
      <c r="D232" s="78" t="s">
        <v>86</v>
      </c>
      <c r="E232" s="122" t="s">
        <v>13</v>
      </c>
      <c r="F232" s="78" t="s">
        <v>14</v>
      </c>
    </row>
    <row r="233" spans="1:6" x14ac:dyDescent="0.3">
      <c r="A233" s="43" t="s">
        <v>182</v>
      </c>
      <c r="B233" s="71" t="s">
        <v>183</v>
      </c>
      <c r="C233" s="71" t="s">
        <v>96</v>
      </c>
      <c r="D233" s="44">
        <v>20265</v>
      </c>
      <c r="E233" s="121">
        <v>704208.75</v>
      </c>
      <c r="F233" s="45">
        <f>E233/$E$246</f>
        <v>2.8635924951048199E-2</v>
      </c>
    </row>
    <row r="234" spans="1:6" x14ac:dyDescent="0.3">
      <c r="A234" s="43" t="s">
        <v>1581</v>
      </c>
      <c r="B234" s="71" t="s">
        <v>1586</v>
      </c>
      <c r="C234" s="71" t="s">
        <v>178</v>
      </c>
      <c r="D234" s="44">
        <v>135</v>
      </c>
      <c r="E234" s="114">
        <v>8796.6009450000001</v>
      </c>
      <c r="F234" s="47">
        <f t="shared" ref="F234:F246" si="6">E234/$E$246</f>
        <v>3.5770473525831601E-4</v>
      </c>
    </row>
    <row r="235" spans="1:6" x14ac:dyDescent="0.3">
      <c r="A235" s="43" t="s">
        <v>1868</v>
      </c>
      <c r="B235" s="71" t="s">
        <v>181</v>
      </c>
      <c r="C235" s="71" t="s">
        <v>96</v>
      </c>
      <c r="D235" s="44">
        <v>276369</v>
      </c>
      <c r="E235" s="114">
        <v>16479883.469999991</v>
      </c>
      <c r="F235" s="47">
        <f t="shared" si="6"/>
        <v>0.67013752136556026</v>
      </c>
    </row>
    <row r="236" spans="1:6" x14ac:dyDescent="0.3">
      <c r="A236" s="43" t="s">
        <v>2467</v>
      </c>
      <c r="B236" s="71" t="s">
        <v>191</v>
      </c>
      <c r="C236" s="71" t="s">
        <v>96</v>
      </c>
      <c r="D236" s="44">
        <v>123</v>
      </c>
      <c r="E236" s="114">
        <v>34778.25</v>
      </c>
      <c r="F236" s="47">
        <f t="shared" si="6"/>
        <v>1.4142217871175159E-3</v>
      </c>
    </row>
    <row r="237" spans="1:6" x14ac:dyDescent="0.3">
      <c r="A237" s="43" t="s">
        <v>196</v>
      </c>
      <c r="B237" s="71" t="s">
        <v>197</v>
      </c>
      <c r="C237" s="71" t="s">
        <v>96</v>
      </c>
      <c r="D237" s="44">
        <v>7075</v>
      </c>
      <c r="E237" s="114">
        <v>3059937.5</v>
      </c>
      <c r="F237" s="47">
        <f t="shared" si="6"/>
        <v>0.12442921307765353</v>
      </c>
    </row>
    <row r="238" spans="1:6" x14ac:dyDescent="0.3">
      <c r="A238" s="43" t="s">
        <v>1867</v>
      </c>
      <c r="B238" s="71" t="s">
        <v>188</v>
      </c>
      <c r="C238" s="71" t="s">
        <v>96</v>
      </c>
      <c r="D238" s="44">
        <v>34622</v>
      </c>
      <c r="E238" s="114">
        <v>3465662.1999999988</v>
      </c>
      <c r="F238" s="47">
        <f t="shared" si="6"/>
        <v>0.14092759095209276</v>
      </c>
    </row>
    <row r="239" spans="1:6" x14ac:dyDescent="0.3">
      <c r="A239" s="43" t="s">
        <v>1580</v>
      </c>
      <c r="B239" s="71" t="s">
        <v>1584</v>
      </c>
      <c r="C239" s="71" t="s">
        <v>178</v>
      </c>
      <c r="D239" s="44">
        <v>471</v>
      </c>
      <c r="E239" s="114">
        <v>62575.451063999993</v>
      </c>
      <c r="F239" s="47">
        <f t="shared" si="6"/>
        <v>2.5445663951870704E-3</v>
      </c>
    </row>
    <row r="240" spans="1:6" x14ac:dyDescent="0.3">
      <c r="A240" s="43" t="s">
        <v>1582</v>
      </c>
      <c r="B240" s="71" t="s">
        <v>1587</v>
      </c>
      <c r="C240" s="71" t="s">
        <v>178</v>
      </c>
      <c r="D240" s="44">
        <v>2</v>
      </c>
      <c r="E240" s="114">
        <v>148.702686</v>
      </c>
      <c r="F240" s="47">
        <f t="shared" si="6"/>
        <v>6.046841872264844E-6</v>
      </c>
    </row>
    <row r="241" spans="1:6" x14ac:dyDescent="0.3">
      <c r="A241" s="43" t="s">
        <v>192</v>
      </c>
      <c r="B241" s="71" t="s">
        <v>193</v>
      </c>
      <c r="C241" s="71" t="s">
        <v>178</v>
      </c>
      <c r="D241" s="44">
        <v>155</v>
      </c>
      <c r="E241" s="114">
        <v>18897.521105</v>
      </c>
      <c r="F241" s="47">
        <f t="shared" si="6"/>
        <v>7.6844827066353458E-4</v>
      </c>
    </row>
    <row r="242" spans="1:6" x14ac:dyDescent="0.3">
      <c r="A242" s="43" t="s">
        <v>189</v>
      </c>
      <c r="B242" s="71" t="s">
        <v>190</v>
      </c>
      <c r="C242" s="71" t="s">
        <v>96</v>
      </c>
      <c r="D242" s="44">
        <v>607</v>
      </c>
      <c r="E242" s="114">
        <v>31369.760000000002</v>
      </c>
      <c r="F242" s="47">
        <f t="shared" si="6"/>
        <v>1.275619044910183E-3</v>
      </c>
    </row>
    <row r="243" spans="1:6" x14ac:dyDescent="0.3">
      <c r="A243" s="43" t="s">
        <v>184</v>
      </c>
      <c r="B243" s="71" t="s">
        <v>185</v>
      </c>
      <c r="C243" s="71" t="s">
        <v>178</v>
      </c>
      <c r="D243" s="44">
        <v>5978</v>
      </c>
      <c r="E243" s="114">
        <v>615285.9967240002</v>
      </c>
      <c r="F243" s="47">
        <f t="shared" si="6"/>
        <v>2.5019972594233397E-2</v>
      </c>
    </row>
    <row r="244" spans="1:6" x14ac:dyDescent="0.3">
      <c r="A244" s="43" t="s">
        <v>1962</v>
      </c>
      <c r="B244" s="71" t="s">
        <v>1585</v>
      </c>
      <c r="C244" s="71" t="s">
        <v>96</v>
      </c>
      <c r="D244" s="44">
        <v>1223</v>
      </c>
      <c r="E244" s="114">
        <v>78993.569999999992</v>
      </c>
      <c r="F244" s="47">
        <f t="shared" si="6"/>
        <v>3.2121923252662965E-3</v>
      </c>
    </row>
    <row r="245" spans="1:6" ht="13.5" thickBot="1" x14ac:dyDescent="0.35">
      <c r="A245" s="43" t="s">
        <v>194</v>
      </c>
      <c r="B245" s="71" t="s">
        <v>1583</v>
      </c>
      <c r="C245" s="71" t="s">
        <v>96</v>
      </c>
      <c r="D245" s="44">
        <v>1334</v>
      </c>
      <c r="E245" s="189">
        <v>31255.62</v>
      </c>
      <c r="F245" s="190">
        <f t="shared" si="6"/>
        <v>1.2709776591365571E-3</v>
      </c>
    </row>
    <row r="246" spans="1:6" ht="13.5" thickBot="1" x14ac:dyDescent="0.35">
      <c r="A246" s="42" t="s">
        <v>29</v>
      </c>
      <c r="B246" s="20"/>
      <c r="C246" s="20"/>
      <c r="D246" s="48">
        <v>348359</v>
      </c>
      <c r="E246" s="135">
        <v>24591793.392523993</v>
      </c>
      <c r="F246" s="173">
        <f t="shared" si="6"/>
        <v>1</v>
      </c>
    </row>
    <row r="247" spans="1:6" ht="14" thickTop="1" thickBot="1" x14ac:dyDescent="0.35">
      <c r="A247" s="16"/>
      <c r="B247" s="26"/>
      <c r="C247" s="26"/>
      <c r="D247" s="16"/>
      <c r="E247" s="116"/>
      <c r="F247" s="25"/>
    </row>
    <row r="248" spans="1:6" ht="13.5" thickTop="1" x14ac:dyDescent="0.3">
      <c r="A248" s="81" t="s">
        <v>198</v>
      </c>
      <c r="B248" s="208"/>
      <c r="C248" s="208"/>
      <c r="D248" s="82"/>
      <c r="E248" s="117"/>
      <c r="F248" s="83"/>
    </row>
    <row r="249" spans="1:6" x14ac:dyDescent="0.3">
      <c r="A249" s="23" t="s">
        <v>31</v>
      </c>
      <c r="B249" s="46"/>
      <c r="C249" s="46"/>
      <c r="D249" s="30"/>
      <c r="E249" s="118"/>
      <c r="F249" s="23"/>
    </row>
    <row r="250" spans="1:6" ht="13.5" thickBot="1" x14ac:dyDescent="0.35">
      <c r="A250" s="31" t="s">
        <v>32</v>
      </c>
      <c r="B250" s="209"/>
      <c r="C250" s="209"/>
      <c r="D250" s="32"/>
      <c r="E250" s="119"/>
      <c r="F250" s="75"/>
    </row>
    <row r="251" spans="1:6" ht="14" thickTop="1" thickBot="1" x14ac:dyDescent="0.35">
      <c r="A251" s="18" t="s">
        <v>84</v>
      </c>
      <c r="B251" s="78"/>
      <c r="C251" s="78" t="s">
        <v>2454</v>
      </c>
      <c r="D251" s="78" t="s">
        <v>2463</v>
      </c>
      <c r="E251" s="122" t="s">
        <v>13</v>
      </c>
      <c r="F251" s="78" t="s">
        <v>14</v>
      </c>
    </row>
    <row r="252" spans="1:6" ht="14" thickTop="1" thickBot="1" x14ac:dyDescent="0.35">
      <c r="A252" s="50" t="s">
        <v>90</v>
      </c>
      <c r="B252" s="218"/>
      <c r="C252" s="218"/>
      <c r="D252" s="51"/>
      <c r="E252" s="136">
        <v>0</v>
      </c>
      <c r="F252" s="113">
        <v>0</v>
      </c>
    </row>
    <row r="253" spans="1:6" ht="14" thickTop="1" thickBot="1" x14ac:dyDescent="0.35">
      <c r="A253" s="16" t="s">
        <v>29</v>
      </c>
      <c r="B253" s="26"/>
      <c r="C253" s="26"/>
      <c r="D253" s="17"/>
      <c r="E253" s="137">
        <v>0</v>
      </c>
      <c r="F253" s="53">
        <v>0</v>
      </c>
    </row>
    <row r="254" spans="1:6" ht="13.5" thickTop="1" x14ac:dyDescent="0.3">
      <c r="A254" s="27" t="s">
        <v>199</v>
      </c>
      <c r="B254" s="213"/>
      <c r="C254" s="213"/>
      <c r="D254" s="28"/>
      <c r="E254" s="128"/>
      <c r="F254" s="27"/>
    </row>
    <row r="255" spans="1:6" x14ac:dyDescent="0.3">
      <c r="A255" s="29" t="s">
        <v>46</v>
      </c>
      <c r="B255" s="46"/>
      <c r="C255" s="46"/>
      <c r="D255" s="30"/>
      <c r="E255" s="124"/>
      <c r="F255" s="29"/>
    </row>
    <row r="256" spans="1:6" x14ac:dyDescent="0.3">
      <c r="A256" s="29" t="s">
        <v>31</v>
      </c>
      <c r="B256" s="46"/>
      <c r="C256" s="46"/>
      <c r="D256" s="30"/>
      <c r="E256" s="124"/>
      <c r="F256" s="29"/>
    </row>
    <row r="257" spans="1:9" ht="13.5" thickBot="1" x14ac:dyDescent="0.35">
      <c r="A257" s="31" t="s">
        <v>47</v>
      </c>
      <c r="B257" s="209"/>
      <c r="C257" s="209"/>
      <c r="D257" s="32"/>
      <c r="E257" s="125"/>
      <c r="F257" s="31"/>
    </row>
    <row r="258" spans="1:9" ht="14" thickTop="1" thickBot="1" x14ac:dyDescent="0.35">
      <c r="A258" s="18" t="s">
        <v>2122</v>
      </c>
      <c r="B258" s="78"/>
      <c r="C258" s="78" t="s">
        <v>85</v>
      </c>
      <c r="D258" s="78" t="s">
        <v>86</v>
      </c>
      <c r="E258" s="122" t="s">
        <v>13</v>
      </c>
      <c r="F258" s="78" t="s">
        <v>14</v>
      </c>
    </row>
    <row r="259" spans="1:9" x14ac:dyDescent="0.3">
      <c r="A259" s="21" t="s">
        <v>1667</v>
      </c>
      <c r="B259" s="76"/>
      <c r="C259" s="76" t="s">
        <v>1787</v>
      </c>
      <c r="D259" s="162">
        <v>11589.203</v>
      </c>
      <c r="E259" s="121">
        <v>35721.400407000001</v>
      </c>
      <c r="F259" s="45">
        <f>E259/$E$276</f>
        <v>2.7232711161565381E-3</v>
      </c>
      <c r="I259" s="146"/>
    </row>
    <row r="260" spans="1:9" x14ac:dyDescent="0.3">
      <c r="A260" s="23" t="s">
        <v>1899</v>
      </c>
      <c r="B260" s="71"/>
      <c r="C260" s="71" t="s">
        <v>2103</v>
      </c>
      <c r="D260" s="161">
        <v>489670.5417</v>
      </c>
      <c r="E260" s="114">
        <v>490547.05197199999</v>
      </c>
      <c r="F260" s="47">
        <f t="shared" ref="F260:F276" si="7">E260/$E$276</f>
        <v>3.7397543280226632E-2</v>
      </c>
    </row>
    <row r="261" spans="1:9" x14ac:dyDescent="0.3">
      <c r="A261" s="23" t="s">
        <v>1881</v>
      </c>
      <c r="B261" s="71"/>
      <c r="C261" s="71" t="s">
        <v>2111</v>
      </c>
      <c r="D261" s="161">
        <v>73886.886299999998</v>
      </c>
      <c r="E261" s="114">
        <v>101207.301378</v>
      </c>
      <c r="F261" s="47">
        <f t="shared" si="7"/>
        <v>7.7156807249037038E-3</v>
      </c>
    </row>
    <row r="262" spans="1:9" x14ac:dyDescent="0.3">
      <c r="A262" s="23" t="s">
        <v>1873</v>
      </c>
      <c r="B262" s="71"/>
      <c r="C262" s="71" t="s">
        <v>2127</v>
      </c>
      <c r="D262" s="161">
        <v>1245943.0566999989</v>
      </c>
      <c r="E262" s="114">
        <v>1170563.5017749995</v>
      </c>
      <c r="F262" s="47">
        <f t="shared" si="7"/>
        <v>8.9239552136545913E-2</v>
      </c>
    </row>
    <row r="263" spans="1:9" x14ac:dyDescent="0.3">
      <c r="A263" s="23" t="s">
        <v>2468</v>
      </c>
      <c r="B263" s="71"/>
      <c r="C263" s="71" t="s">
        <v>2124</v>
      </c>
      <c r="D263" s="161">
        <v>50880.905899999998</v>
      </c>
      <c r="E263" s="114">
        <v>64817.186026000003</v>
      </c>
      <c r="F263" s="47">
        <f t="shared" si="7"/>
        <v>4.9414291859778544E-3</v>
      </c>
    </row>
    <row r="264" spans="1:9" x14ac:dyDescent="0.3">
      <c r="A264" s="23" t="s">
        <v>1893</v>
      </c>
      <c r="B264" s="71"/>
      <c r="C264" s="71" t="s">
        <v>2123</v>
      </c>
      <c r="D264" s="161">
        <v>52912.506000000001</v>
      </c>
      <c r="E264" s="114">
        <v>75246.874783000007</v>
      </c>
      <c r="F264" s="47">
        <f t="shared" si="7"/>
        <v>5.7365511526092311E-3</v>
      </c>
    </row>
    <row r="265" spans="1:9" x14ac:dyDescent="0.3">
      <c r="A265" s="23" t="s">
        <v>1901</v>
      </c>
      <c r="B265" s="71"/>
      <c r="C265" s="71" t="s">
        <v>2128</v>
      </c>
      <c r="D265" s="161">
        <v>110531.88399999999</v>
      </c>
      <c r="E265" s="114">
        <v>152147.13832499998</v>
      </c>
      <c r="F265" s="47">
        <f t="shared" si="7"/>
        <v>1.1599150718770584E-2</v>
      </c>
    </row>
    <row r="266" spans="1:9" x14ac:dyDescent="0.3">
      <c r="A266" s="23" t="s">
        <v>1903</v>
      </c>
      <c r="B266" s="71"/>
      <c r="C266" s="71" t="s">
        <v>2126</v>
      </c>
      <c r="D266" s="161">
        <v>69264.050100000008</v>
      </c>
      <c r="E266" s="114">
        <v>211961.846116</v>
      </c>
      <c r="F266" s="47">
        <f t="shared" si="7"/>
        <v>1.6159208952564057E-2</v>
      </c>
    </row>
    <row r="267" spans="1:9" x14ac:dyDescent="0.3">
      <c r="A267" s="23" t="s">
        <v>1894</v>
      </c>
      <c r="B267" s="71"/>
      <c r="C267" s="71" t="s">
        <v>2131</v>
      </c>
      <c r="D267" s="161">
        <v>58694.681499999992</v>
      </c>
      <c r="E267" s="114">
        <v>123599.26030300002</v>
      </c>
      <c r="F267" s="47">
        <f t="shared" si="7"/>
        <v>9.4227631539191836E-3</v>
      </c>
    </row>
    <row r="268" spans="1:9" x14ac:dyDescent="0.3">
      <c r="A268" s="23" t="s">
        <v>1909</v>
      </c>
      <c r="B268" s="71"/>
      <c r="C268" s="71" t="s">
        <v>2109</v>
      </c>
      <c r="D268" s="161">
        <v>29061.752200000006</v>
      </c>
      <c r="E268" s="114">
        <v>288386.45128400001</v>
      </c>
      <c r="F268" s="47">
        <f t="shared" si="7"/>
        <v>2.1985546034715454E-2</v>
      </c>
    </row>
    <row r="269" spans="1:9" x14ac:dyDescent="0.3">
      <c r="A269" s="23" t="s">
        <v>1900</v>
      </c>
      <c r="B269" s="71"/>
      <c r="C269" s="71" t="s">
        <v>2110</v>
      </c>
      <c r="D269" s="161">
        <v>254040.68289999999</v>
      </c>
      <c r="E269" s="114">
        <v>255641.13920199999</v>
      </c>
      <c r="F269" s="47">
        <f t="shared" si="7"/>
        <v>1.9489161190716794E-2</v>
      </c>
    </row>
    <row r="270" spans="1:9" x14ac:dyDescent="0.3">
      <c r="A270" s="23" t="s">
        <v>1886</v>
      </c>
      <c r="B270" s="71"/>
      <c r="C270" s="71" t="s">
        <v>2129</v>
      </c>
      <c r="D270" s="161">
        <v>74932.089200000002</v>
      </c>
      <c r="E270" s="114">
        <v>79652.810819999999</v>
      </c>
      <c r="F270" s="47">
        <f t="shared" si="7"/>
        <v>6.0724438727290169E-3</v>
      </c>
    </row>
    <row r="271" spans="1:9" x14ac:dyDescent="0.3">
      <c r="A271" s="23" t="s">
        <v>1879</v>
      </c>
      <c r="B271" s="71"/>
      <c r="C271" s="71" t="s">
        <v>2125</v>
      </c>
      <c r="D271" s="161">
        <v>576385.68980000005</v>
      </c>
      <c r="E271" s="114">
        <v>2117986.8557370002</v>
      </c>
      <c r="F271" s="47">
        <f t="shared" si="7"/>
        <v>0.16146770179529421</v>
      </c>
    </row>
    <row r="272" spans="1:9" x14ac:dyDescent="0.3">
      <c r="A272" s="23" t="s">
        <v>1880</v>
      </c>
      <c r="B272" s="71"/>
      <c r="C272" s="71" t="s">
        <v>2114</v>
      </c>
      <c r="D272" s="161">
        <v>67261.082200000004</v>
      </c>
      <c r="E272" s="114">
        <v>99339.237522999989</v>
      </c>
      <c r="F272" s="47">
        <f t="shared" si="7"/>
        <v>7.5732662539844536E-3</v>
      </c>
    </row>
    <row r="273" spans="1:9" x14ac:dyDescent="0.3">
      <c r="A273" s="23" t="s">
        <v>1883</v>
      </c>
      <c r="B273" s="71"/>
      <c r="C273" s="71" t="s">
        <v>2130</v>
      </c>
      <c r="D273" s="161">
        <v>4273190.5179000003</v>
      </c>
      <c r="E273" s="114">
        <v>5514979.6823980007</v>
      </c>
      <c r="F273" s="47">
        <f t="shared" si="7"/>
        <v>0.42044221962590073</v>
      </c>
    </row>
    <row r="274" spans="1:9" x14ac:dyDescent="0.3">
      <c r="A274" s="23" t="s">
        <v>1908</v>
      </c>
      <c r="B274" s="71"/>
      <c r="C274" s="71" t="s">
        <v>2112</v>
      </c>
      <c r="D274" s="161">
        <v>1361069.5241000005</v>
      </c>
      <c r="E274" s="114">
        <v>1433342.3158269997</v>
      </c>
      <c r="F274" s="47">
        <f t="shared" si="7"/>
        <v>0.1092728639914039</v>
      </c>
    </row>
    <row r="275" spans="1:9" ht="13.5" thickBot="1" x14ac:dyDescent="0.35">
      <c r="A275" s="23" t="s">
        <v>1885</v>
      </c>
      <c r="B275" s="71"/>
      <c r="C275" s="71" t="s">
        <v>2132</v>
      </c>
      <c r="D275" s="161">
        <v>925839.57489999966</v>
      </c>
      <c r="E275" s="189">
        <v>901952.91386899992</v>
      </c>
      <c r="F275" s="190">
        <f t="shared" si="7"/>
        <v>6.8761646813581864E-2</v>
      </c>
    </row>
    <row r="276" spans="1:9" ht="13.5" thickBot="1" x14ac:dyDescent="0.35">
      <c r="A276" s="57" t="s">
        <v>29</v>
      </c>
      <c r="B276" s="20"/>
      <c r="C276" s="20"/>
      <c r="D276" s="39">
        <v>9725154.6283999979</v>
      </c>
      <c r="E276" s="135">
        <v>13117092.967744999</v>
      </c>
      <c r="F276" s="194">
        <f t="shared" si="7"/>
        <v>1</v>
      </c>
    </row>
    <row r="277" spans="1:9" ht="13.5" thickBot="1" x14ac:dyDescent="0.35">
      <c r="A277" s="29"/>
      <c r="B277" s="46"/>
      <c r="C277" s="46"/>
      <c r="D277" s="29"/>
      <c r="E277" s="129"/>
      <c r="F277" s="46"/>
    </row>
    <row r="278" spans="1:9" ht="13.5" thickBot="1" x14ac:dyDescent="0.35">
      <c r="A278" s="84" t="s">
        <v>200</v>
      </c>
      <c r="B278" s="219"/>
      <c r="C278" s="219"/>
      <c r="D278" s="86"/>
      <c r="E278" s="130"/>
      <c r="F278" s="85"/>
    </row>
    <row r="279" spans="1:9" ht="13.5" thickBot="1" x14ac:dyDescent="0.35">
      <c r="A279" s="87" t="s">
        <v>84</v>
      </c>
      <c r="B279" s="220" t="s">
        <v>85</v>
      </c>
      <c r="C279" s="220"/>
      <c r="D279" s="89" t="s">
        <v>86</v>
      </c>
      <c r="E279" s="131" t="s">
        <v>13</v>
      </c>
      <c r="F279" s="88" t="s">
        <v>14</v>
      </c>
    </row>
    <row r="280" spans="1:9" ht="13.5" thickBot="1" x14ac:dyDescent="0.35">
      <c r="A280" s="141" t="s">
        <v>201</v>
      </c>
      <c r="B280" s="221"/>
      <c r="C280" s="221"/>
      <c r="D280" s="90"/>
      <c r="E280" s="134"/>
      <c r="F280" s="91"/>
    </row>
    <row r="281" spans="1:9" ht="14" thickTop="1" thickBot="1" x14ac:dyDescent="0.35">
      <c r="A281" s="92" t="s">
        <v>29</v>
      </c>
      <c r="B281" s="222"/>
      <c r="C281" s="222"/>
      <c r="D281" s="93">
        <v>3900508.26</v>
      </c>
      <c r="E281" s="132">
        <v>8311418.0939999996</v>
      </c>
      <c r="F281" s="94">
        <v>1</v>
      </c>
    </row>
    <row r="282" spans="1:9" ht="14" thickTop="1" thickBot="1" x14ac:dyDescent="0.35">
      <c r="E282" s="109"/>
    </row>
    <row r="283" spans="1:9" ht="13.5" thickBot="1" x14ac:dyDescent="0.35">
      <c r="A283" s="96" t="s">
        <v>202</v>
      </c>
      <c r="B283" s="223"/>
      <c r="C283" s="223"/>
      <c r="D283" s="97"/>
      <c r="E283" s="133">
        <v>1375385408.046499</v>
      </c>
      <c r="F283" s="98">
        <v>0.9999967081601544</v>
      </c>
      <c r="G283" s="160"/>
      <c r="H283" s="163"/>
      <c r="I283" s="164"/>
    </row>
    <row r="284" spans="1:9" s="13" customFormat="1" x14ac:dyDescent="0.3">
      <c r="A284"/>
      <c r="B284" s="101"/>
      <c r="C284" s="101"/>
      <c r="D284"/>
      <c r="E284" s="109"/>
      <c r="G284" s="157"/>
    </row>
    <row r="286" spans="1:9" ht="15" x14ac:dyDescent="0.3">
      <c r="A286" s="1" t="s">
        <v>203</v>
      </c>
    </row>
    <row r="287" spans="1:9" ht="13.5" thickBot="1" x14ac:dyDescent="0.35">
      <c r="A287" s="3"/>
    </row>
    <row r="288" spans="1:9" ht="14" thickTop="1" thickBot="1" x14ac:dyDescent="0.35">
      <c r="A288" s="8" t="s">
        <v>204</v>
      </c>
      <c r="B288" s="224"/>
      <c r="C288" s="224"/>
      <c r="D288" s="8"/>
    </row>
    <row r="289" spans="1:7" ht="13.5" thickBot="1" x14ac:dyDescent="0.35">
      <c r="A289" s="4" t="s">
        <v>205</v>
      </c>
      <c r="B289" s="225" t="s">
        <v>206</v>
      </c>
      <c r="C289" s="225"/>
      <c r="D289" s="4" t="s">
        <v>207</v>
      </c>
    </row>
    <row r="290" spans="1:7" ht="14" thickTop="1" thickBot="1" x14ac:dyDescent="0.35">
      <c r="A290" s="6" t="s">
        <v>208</v>
      </c>
      <c r="B290" s="226">
        <v>0</v>
      </c>
      <c r="C290" s="226"/>
      <c r="D290" s="55">
        <v>0</v>
      </c>
    </row>
    <row r="291" spans="1:7" ht="13.5" thickBot="1" x14ac:dyDescent="0.35">
      <c r="A291" s="6" t="s">
        <v>209</v>
      </c>
      <c r="B291" s="227">
        <v>0</v>
      </c>
      <c r="C291" s="227"/>
      <c r="D291" s="56">
        <v>0</v>
      </c>
    </row>
    <row r="292" spans="1:7" ht="13.5" thickBot="1" x14ac:dyDescent="0.35">
      <c r="A292" s="6" t="s">
        <v>210</v>
      </c>
      <c r="B292" s="227">
        <v>0</v>
      </c>
      <c r="C292" s="227"/>
      <c r="D292" s="56">
        <v>0</v>
      </c>
    </row>
    <row r="293" spans="1:7" ht="13.5" thickBot="1" x14ac:dyDescent="0.35">
      <c r="A293" s="6" t="s">
        <v>211</v>
      </c>
      <c r="B293" s="228">
        <v>48</v>
      </c>
      <c r="C293" s="227"/>
      <c r="D293" s="56">
        <v>4.9966453987594843E-8</v>
      </c>
      <c r="F293" s="68"/>
    </row>
    <row r="294" spans="1:7" ht="13.5" thickBot="1" x14ac:dyDescent="0.35">
      <c r="A294" s="4" t="s">
        <v>29</v>
      </c>
      <c r="B294" s="229">
        <v>48</v>
      </c>
      <c r="C294" s="229"/>
      <c r="D294" s="54">
        <v>4.9966453987594843E-8</v>
      </c>
      <c r="G294" s="158"/>
    </row>
    <row r="295" spans="1:7" ht="13.5" thickTop="1" x14ac:dyDescent="0.3">
      <c r="A295" s="9"/>
      <c r="B295" s="230"/>
      <c r="C295" s="230"/>
      <c r="D295" s="11"/>
    </row>
    <row r="296" spans="1:7" ht="15" x14ac:dyDescent="0.3">
      <c r="A296" s="1" t="s">
        <v>212</v>
      </c>
    </row>
    <row r="297" spans="1:7" ht="13.5" thickBot="1" x14ac:dyDescent="0.35">
      <c r="A297" s="3"/>
    </row>
    <row r="298" spans="1:7" ht="14" thickTop="1" thickBot="1" x14ac:dyDescent="0.35">
      <c r="A298" s="8" t="s">
        <v>213</v>
      </c>
      <c r="B298" s="224"/>
      <c r="C298" s="224"/>
      <c r="D298" s="8"/>
    </row>
    <row r="299" spans="1:7" ht="74" thickBot="1" x14ac:dyDescent="0.35">
      <c r="A299" s="4" t="s">
        <v>214</v>
      </c>
      <c r="B299" s="225" t="s">
        <v>215</v>
      </c>
      <c r="C299" s="225"/>
      <c r="D299" s="4" t="s">
        <v>216</v>
      </c>
    </row>
    <row r="300" spans="1:7" ht="14" thickTop="1" thickBot="1" x14ac:dyDescent="0.35">
      <c r="A300" s="6" t="s">
        <v>10</v>
      </c>
      <c r="B300" s="231">
        <v>0</v>
      </c>
      <c r="C300" s="231"/>
      <c r="D300" s="231">
        <v>0</v>
      </c>
    </row>
    <row r="301" spans="1:7" ht="13.5" thickBot="1" x14ac:dyDescent="0.35">
      <c r="A301" s="6" t="s">
        <v>30</v>
      </c>
      <c r="B301" s="231">
        <v>0</v>
      </c>
      <c r="C301" s="231"/>
      <c r="D301" s="231">
        <v>0</v>
      </c>
    </row>
    <row r="302" spans="1:7" ht="13.5" thickBot="1" x14ac:dyDescent="0.35">
      <c r="A302" s="6" t="s">
        <v>217</v>
      </c>
      <c r="B302" s="232">
        <v>1</v>
      </c>
      <c r="C302" s="231"/>
      <c r="D302" s="232">
        <v>0</v>
      </c>
      <c r="F302" s="68"/>
    </row>
    <row r="303" spans="1:7" ht="13.5" thickBot="1" x14ac:dyDescent="0.35">
      <c r="A303" s="6" t="s">
        <v>218</v>
      </c>
      <c r="B303" s="231">
        <v>0</v>
      </c>
      <c r="C303" s="231"/>
      <c r="D303" s="231">
        <v>0</v>
      </c>
      <c r="G303" s="158"/>
    </row>
    <row r="304" spans="1:7" ht="13.5" thickBot="1" x14ac:dyDescent="0.35">
      <c r="A304" s="6" t="s">
        <v>219</v>
      </c>
      <c r="B304" s="231">
        <v>0</v>
      </c>
      <c r="C304" s="231"/>
      <c r="D304" s="231">
        <v>0</v>
      </c>
    </row>
    <row r="305" spans="1:4" ht="13.5" thickBot="1" x14ac:dyDescent="0.35">
      <c r="A305" s="6" t="s">
        <v>220</v>
      </c>
      <c r="B305" s="231">
        <v>0</v>
      </c>
      <c r="C305" s="231"/>
      <c r="D305" s="231">
        <v>0</v>
      </c>
    </row>
    <row r="306" spans="1:4" ht="13.5" thickBot="1" x14ac:dyDescent="0.35">
      <c r="A306" s="4" t="s">
        <v>29</v>
      </c>
      <c r="B306" s="233">
        <v>0</v>
      </c>
      <c r="C306" s="233"/>
      <c r="D306" s="259">
        <v>0</v>
      </c>
    </row>
    <row r="307" spans="1:4" ht="13.5" thickTop="1" x14ac:dyDescent="0.3">
      <c r="A307" s="9"/>
      <c r="B307" s="230"/>
      <c r="C307" s="230"/>
      <c r="D307" s="10"/>
    </row>
    <row r="308" spans="1:4" ht="15" x14ac:dyDescent="0.3">
      <c r="A308" s="1" t="s">
        <v>221</v>
      </c>
    </row>
    <row r="309" spans="1:4" ht="13.5" thickBot="1" x14ac:dyDescent="0.35">
      <c r="A309" s="3"/>
    </row>
    <row r="310" spans="1:4" ht="14" thickTop="1" thickBot="1" x14ac:dyDescent="0.35">
      <c r="A310" s="7" t="s">
        <v>222</v>
      </c>
      <c r="B310" s="234"/>
      <c r="C310" s="234"/>
      <c r="D310" s="7"/>
    </row>
    <row r="311" spans="1:4" ht="53.5" thickTop="1" thickBot="1" x14ac:dyDescent="0.35">
      <c r="A311" s="4" t="s">
        <v>223</v>
      </c>
      <c r="B311" s="225" t="s">
        <v>224</v>
      </c>
      <c r="C311" s="225"/>
      <c r="D311" s="4" t="s">
        <v>225</v>
      </c>
    </row>
    <row r="312" spans="1:4" ht="14" thickTop="1" thickBot="1" x14ac:dyDescent="0.35">
      <c r="A312" s="6" t="s">
        <v>226</v>
      </c>
      <c r="B312" s="231">
        <v>0</v>
      </c>
      <c r="C312" s="231"/>
      <c r="D312" s="14">
        <v>0</v>
      </c>
    </row>
    <row r="313" spans="1:4" ht="13.5" thickBot="1" x14ac:dyDescent="0.35">
      <c r="A313" s="6" t="s">
        <v>227</v>
      </c>
      <c r="B313" s="231">
        <v>0</v>
      </c>
      <c r="C313" s="231"/>
      <c r="D313" s="14">
        <v>0</v>
      </c>
    </row>
    <row r="314" spans="1:4" ht="13.5" thickBot="1" x14ac:dyDescent="0.35">
      <c r="A314" s="6" t="s">
        <v>228</v>
      </c>
      <c r="B314" s="231">
        <v>0</v>
      </c>
      <c r="C314" s="231"/>
      <c r="D314" s="14">
        <v>0</v>
      </c>
    </row>
    <row r="315" spans="1:4" ht="13.5" thickBot="1" x14ac:dyDescent="0.35">
      <c r="A315" s="5" t="s">
        <v>229</v>
      </c>
      <c r="B315" s="233">
        <v>0</v>
      </c>
      <c r="C315" s="233"/>
      <c r="D315" s="15">
        <v>0</v>
      </c>
    </row>
    <row r="316" spans="1:4" ht="37" customHeight="1" thickTop="1" x14ac:dyDescent="0.3">
      <c r="A316" s="3"/>
    </row>
    <row r="317" spans="1:4" ht="15.5" x14ac:dyDescent="0.3">
      <c r="A317" s="2"/>
    </row>
  </sheetData>
  <mergeCells count="1">
    <mergeCell ref="E6:F6"/>
  </mergeCells>
  <pageMargins left="0.7" right="0.7" top="0.75" bottom="0.75" header="0.3" footer="0.3"/>
  <pageSetup paperSize="9" orientation="portrait" r:id="rId1"/>
  <headerFooter>
    <oddFooter>&amp;R&amp;1#&amp;"Calibri"&amp;10&amp;K737373INTERNAL USE ONLY - MASON STEVENS LIMITED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552D-B109-4F9E-A39B-1D4582734583}">
  <sheetPr>
    <tabColor theme="5" tint="0.39997558519241921"/>
  </sheetPr>
  <dimension ref="A1:F1071"/>
  <sheetViews>
    <sheetView topLeftCell="A849" zoomScaleNormal="100" workbookViewId="0">
      <selection activeCell="B864" sqref="B864"/>
    </sheetView>
  </sheetViews>
  <sheetFormatPr defaultColWidth="21.296875" defaultRowHeight="13" x14ac:dyDescent="0.3"/>
  <cols>
    <col min="1" max="1" width="91.5" bestFit="1" customWidth="1"/>
    <col min="2" max="2" width="19.69921875" style="101" customWidth="1"/>
    <col min="3" max="3" width="23.19921875" style="101" customWidth="1"/>
  </cols>
  <sheetData>
    <row r="1" spans="1:6" ht="14" x14ac:dyDescent="0.3">
      <c r="A1" s="60" t="s">
        <v>5</v>
      </c>
      <c r="B1" s="266"/>
      <c r="C1" s="260"/>
      <c r="D1" s="61"/>
      <c r="E1" s="61"/>
      <c r="F1" s="61"/>
    </row>
    <row r="2" spans="1:6" x14ac:dyDescent="0.3">
      <c r="A2" s="62" t="s">
        <v>6</v>
      </c>
      <c r="B2" s="267"/>
      <c r="C2" s="260"/>
      <c r="D2" s="61"/>
      <c r="E2" s="61"/>
      <c r="F2" s="61"/>
    </row>
    <row r="3" spans="1:6" ht="13.5" thickBot="1" x14ac:dyDescent="0.35">
      <c r="A3" s="62"/>
      <c r="B3" s="267"/>
      <c r="C3" s="260"/>
      <c r="D3" s="61"/>
      <c r="E3" s="61"/>
      <c r="F3" s="61"/>
    </row>
    <row r="4" spans="1:6" ht="14.5" thickBot="1" x14ac:dyDescent="0.35">
      <c r="A4" s="63" t="s">
        <v>230</v>
      </c>
      <c r="B4" s="265"/>
      <c r="C4" s="69" t="s">
        <v>231</v>
      </c>
      <c r="D4" s="99"/>
      <c r="E4" s="270" t="s">
        <v>9</v>
      </c>
      <c r="F4" s="270"/>
    </row>
    <row r="5" spans="1:6" ht="13.5" thickTop="1" x14ac:dyDescent="0.3">
      <c r="A5" s="65"/>
      <c r="B5" s="261"/>
      <c r="C5" s="261"/>
      <c r="D5" s="65"/>
      <c r="E5" s="65"/>
      <c r="F5" s="65"/>
    </row>
    <row r="6" spans="1:6" x14ac:dyDescent="0.3">
      <c r="A6" s="66" t="s">
        <v>232</v>
      </c>
      <c r="B6" s="268"/>
      <c r="C6" s="67" t="s">
        <v>83</v>
      </c>
      <c r="D6" s="67"/>
      <c r="E6" s="61"/>
      <c r="F6" s="61"/>
    </row>
    <row r="7" spans="1:6" x14ac:dyDescent="0.3">
      <c r="A7" s="66"/>
      <c r="B7" s="268"/>
      <c r="C7" s="64"/>
      <c r="D7" s="64"/>
      <c r="E7" s="61"/>
      <c r="F7" s="61"/>
    </row>
    <row r="8" spans="1:6" ht="21" x14ac:dyDescent="0.3">
      <c r="A8" s="12" t="s">
        <v>84</v>
      </c>
      <c r="B8" s="46" t="s">
        <v>233</v>
      </c>
      <c r="C8" s="262" t="s">
        <v>234</v>
      </c>
      <c r="D8" s="262" t="s">
        <v>86</v>
      </c>
      <c r="E8" s="262" t="s">
        <v>13</v>
      </c>
      <c r="F8" s="262" t="s">
        <v>14</v>
      </c>
    </row>
    <row r="9" spans="1:6" x14ac:dyDescent="0.3">
      <c r="A9" s="65" t="s">
        <v>1600</v>
      </c>
      <c r="B9" s="261" t="s">
        <v>96</v>
      </c>
      <c r="C9" s="261">
        <v>360</v>
      </c>
      <c r="D9" s="65">
        <v>14247</v>
      </c>
      <c r="E9" s="65">
        <v>477701.91000000015</v>
      </c>
      <c r="F9" s="58">
        <f>E9/$E$1070</f>
        <v>5.7249355451683987E-4</v>
      </c>
    </row>
    <row r="10" spans="1:6" x14ac:dyDescent="0.3">
      <c r="A10" s="65" t="s">
        <v>1835</v>
      </c>
      <c r="B10" s="261" t="s">
        <v>96</v>
      </c>
      <c r="C10" s="261" t="s">
        <v>1291</v>
      </c>
      <c r="D10" s="65">
        <v>10468</v>
      </c>
      <c r="E10" s="65">
        <v>2878.7</v>
      </c>
      <c r="F10" s="58">
        <f t="shared" ref="F10:F73" si="0">E10/$E$1070</f>
        <v>3.4499280008899823E-6</v>
      </c>
    </row>
    <row r="11" spans="1:6" x14ac:dyDescent="0.3">
      <c r="A11" s="65" t="s">
        <v>1457</v>
      </c>
      <c r="B11" s="261" t="s">
        <v>96</v>
      </c>
      <c r="C11" s="261" t="s">
        <v>1458</v>
      </c>
      <c r="D11" s="65">
        <v>7239</v>
      </c>
      <c r="E11" s="65">
        <v>289.56</v>
      </c>
      <c r="F11" s="58">
        <f t="shared" si="0"/>
        <v>3.4701815122718706E-7</v>
      </c>
    </row>
    <row r="12" spans="1:6" x14ac:dyDescent="0.3">
      <c r="A12" s="65" t="s">
        <v>2133</v>
      </c>
      <c r="B12" s="261" t="s">
        <v>96</v>
      </c>
      <c r="C12" s="261" t="s">
        <v>997</v>
      </c>
      <c r="D12" s="65">
        <v>87896</v>
      </c>
      <c r="E12" s="65">
        <v>345431.28</v>
      </c>
      <c r="F12" s="58">
        <f t="shared" si="0"/>
        <v>4.1397611604379332E-4</v>
      </c>
    </row>
    <row r="13" spans="1:6" x14ac:dyDescent="0.3">
      <c r="A13" s="65" t="s">
        <v>1339</v>
      </c>
      <c r="B13" s="261" t="s">
        <v>96</v>
      </c>
      <c r="C13" s="261" t="s">
        <v>1340</v>
      </c>
      <c r="D13" s="65">
        <v>30000</v>
      </c>
      <c r="E13" s="65">
        <v>600</v>
      </c>
      <c r="F13" s="58">
        <f t="shared" si="0"/>
        <v>7.1905957568832791E-7</v>
      </c>
    </row>
    <row r="14" spans="1:6" x14ac:dyDescent="0.3">
      <c r="A14" s="65" t="s">
        <v>1673</v>
      </c>
      <c r="B14" s="261" t="s">
        <v>96</v>
      </c>
      <c r="C14" s="261" t="s">
        <v>1793</v>
      </c>
      <c r="D14" s="65">
        <v>51521</v>
      </c>
      <c r="E14" s="65">
        <v>6697.73</v>
      </c>
      <c r="F14" s="58">
        <f t="shared" si="0"/>
        <v>8.0267781531249736E-6</v>
      </c>
    </row>
    <row r="15" spans="1:6" x14ac:dyDescent="0.3">
      <c r="A15" s="65" t="s">
        <v>1026</v>
      </c>
      <c r="B15" s="261" t="s">
        <v>96</v>
      </c>
      <c r="C15" s="261" t="s">
        <v>1027</v>
      </c>
      <c r="D15" s="65">
        <v>3120</v>
      </c>
      <c r="E15" s="65">
        <v>28735.199999999997</v>
      </c>
      <c r="F15" s="58">
        <f t="shared" si="0"/>
        <v>3.4437201198865398E-5</v>
      </c>
    </row>
    <row r="16" spans="1:6" x14ac:dyDescent="0.3">
      <c r="A16" s="65" t="s">
        <v>1692</v>
      </c>
      <c r="B16" s="261" t="s">
        <v>96</v>
      </c>
      <c r="C16" s="261" t="s">
        <v>1809</v>
      </c>
      <c r="D16" s="65">
        <v>3000</v>
      </c>
      <c r="E16" s="65">
        <v>180</v>
      </c>
      <c r="F16" s="58">
        <f t="shared" si="0"/>
        <v>2.1571787270649836E-7</v>
      </c>
    </row>
    <row r="17" spans="1:6" x14ac:dyDescent="0.3">
      <c r="A17" s="65" t="s">
        <v>1104</v>
      </c>
      <c r="B17" s="261" t="s">
        <v>96</v>
      </c>
      <c r="C17" s="261" t="s">
        <v>1105</v>
      </c>
      <c r="D17" s="65">
        <v>10674</v>
      </c>
      <c r="E17" s="65">
        <v>8272.35</v>
      </c>
      <c r="F17" s="58">
        <f t="shared" si="0"/>
        <v>9.9138541349088985E-6</v>
      </c>
    </row>
    <row r="18" spans="1:6" x14ac:dyDescent="0.3">
      <c r="A18" s="65" t="s">
        <v>1708</v>
      </c>
      <c r="B18" s="261" t="s">
        <v>96</v>
      </c>
      <c r="C18" s="261" t="s">
        <v>1824</v>
      </c>
      <c r="D18" s="65">
        <v>340758</v>
      </c>
      <c r="E18" s="65">
        <v>1717420.3200000005</v>
      </c>
      <c r="F18" s="58">
        <f t="shared" si="0"/>
        <v>2.0582125442961878E-3</v>
      </c>
    </row>
    <row r="19" spans="1:6" x14ac:dyDescent="0.3">
      <c r="A19" s="65" t="s">
        <v>1238</v>
      </c>
      <c r="B19" s="261" t="s">
        <v>96</v>
      </c>
      <c r="C19" s="261" t="s">
        <v>1239</v>
      </c>
      <c r="D19" s="65">
        <v>828</v>
      </c>
      <c r="E19" s="65">
        <v>3361.68</v>
      </c>
      <c r="F19" s="58">
        <f t="shared" si="0"/>
        <v>4.0287469906665629E-6</v>
      </c>
    </row>
    <row r="20" spans="1:6" x14ac:dyDescent="0.3">
      <c r="A20" s="65" t="s">
        <v>2134</v>
      </c>
      <c r="B20" s="261" t="s">
        <v>96</v>
      </c>
      <c r="C20" s="261" t="s">
        <v>2301</v>
      </c>
      <c r="D20" s="65">
        <v>73259</v>
      </c>
      <c r="E20" s="65">
        <v>1025.626</v>
      </c>
      <c r="F20" s="58">
        <f t="shared" si="0"/>
        <v>1.2291436606248615E-6</v>
      </c>
    </row>
    <row r="21" spans="1:6" x14ac:dyDescent="0.3">
      <c r="A21" s="65" t="s">
        <v>1839</v>
      </c>
      <c r="B21" s="261" t="s">
        <v>96</v>
      </c>
      <c r="C21" s="261" t="s">
        <v>1996</v>
      </c>
      <c r="D21" s="65">
        <v>789804</v>
      </c>
      <c r="E21" s="65">
        <v>138215.70000000001</v>
      </c>
      <c r="F21" s="58">
        <f t="shared" si="0"/>
        <v>1.6564220432577537E-4</v>
      </c>
    </row>
    <row r="22" spans="1:6" x14ac:dyDescent="0.3">
      <c r="A22" s="65" t="s">
        <v>894</v>
      </c>
      <c r="B22" s="261" t="s">
        <v>96</v>
      </c>
      <c r="C22" s="261" t="s">
        <v>895</v>
      </c>
      <c r="D22" s="65">
        <v>2595</v>
      </c>
      <c r="E22" s="65">
        <v>13104.75</v>
      </c>
      <c r="F22" s="58">
        <f t="shared" si="0"/>
        <v>1.5705159957502691E-5</v>
      </c>
    </row>
    <row r="23" spans="1:6" x14ac:dyDescent="0.3">
      <c r="A23" s="65" t="s">
        <v>1706</v>
      </c>
      <c r="B23" s="261" t="s">
        <v>96</v>
      </c>
      <c r="C23" s="261" t="s">
        <v>1822</v>
      </c>
      <c r="D23" s="65">
        <v>552</v>
      </c>
      <c r="E23" s="65">
        <v>1611.84</v>
      </c>
      <c r="F23" s="58">
        <f t="shared" si="0"/>
        <v>1.9316816441291238E-6</v>
      </c>
    </row>
    <row r="24" spans="1:6" x14ac:dyDescent="0.3">
      <c r="A24" s="65" t="s">
        <v>1228</v>
      </c>
      <c r="B24" s="261" t="s">
        <v>96</v>
      </c>
      <c r="C24" s="261" t="s">
        <v>1229</v>
      </c>
      <c r="D24" s="65">
        <v>582157</v>
      </c>
      <c r="E24" s="65">
        <v>4075.0990000000002</v>
      </c>
      <c r="F24" s="58">
        <f t="shared" si="0"/>
        <v>4.8837315963798826E-6</v>
      </c>
    </row>
    <row r="25" spans="1:6" x14ac:dyDescent="0.3">
      <c r="A25" s="65" t="s">
        <v>1126</v>
      </c>
      <c r="B25" s="261" t="s">
        <v>96</v>
      </c>
      <c r="C25" s="261" t="s">
        <v>1127</v>
      </c>
      <c r="D25" s="65">
        <v>100460</v>
      </c>
      <c r="E25" s="65">
        <v>219002.8</v>
      </c>
      <c r="F25" s="58">
        <f t="shared" si="0"/>
        <v>2.6246010073759286E-4</v>
      </c>
    </row>
    <row r="26" spans="1:6" x14ac:dyDescent="0.3">
      <c r="A26" s="65" t="s">
        <v>1336</v>
      </c>
      <c r="B26" s="261" t="s">
        <v>96</v>
      </c>
      <c r="C26" s="261" t="s">
        <v>1337</v>
      </c>
      <c r="D26" s="65">
        <v>29727</v>
      </c>
      <c r="E26" s="65">
        <v>276758.37</v>
      </c>
      <c r="F26" s="58">
        <f t="shared" si="0"/>
        <v>3.3167626016732208E-4</v>
      </c>
    </row>
    <row r="27" spans="1:6" x14ac:dyDescent="0.3">
      <c r="A27" s="65" t="s">
        <v>2135</v>
      </c>
      <c r="B27" s="261" t="s">
        <v>96</v>
      </c>
      <c r="C27" s="261" t="s">
        <v>2302</v>
      </c>
      <c r="D27" s="65">
        <v>2245202</v>
      </c>
      <c r="E27" s="65">
        <v>44904.04</v>
      </c>
      <c r="F27" s="58">
        <f t="shared" si="0"/>
        <v>5.3814466581819503E-5</v>
      </c>
    </row>
    <row r="28" spans="1:6" x14ac:dyDescent="0.3">
      <c r="A28" s="65" t="s">
        <v>1841</v>
      </c>
      <c r="B28" s="261" t="s">
        <v>96</v>
      </c>
      <c r="C28" s="261" t="s">
        <v>1998</v>
      </c>
      <c r="D28" s="65">
        <v>16022</v>
      </c>
      <c r="E28" s="65">
        <v>16502.66</v>
      </c>
      <c r="F28" s="58">
        <f t="shared" si="0"/>
        <v>1.9777326162214567E-5</v>
      </c>
    </row>
    <row r="29" spans="1:6" x14ac:dyDescent="0.3">
      <c r="A29" s="65" t="s">
        <v>879</v>
      </c>
      <c r="B29" s="261" t="s">
        <v>96</v>
      </c>
      <c r="C29" s="261" t="s">
        <v>880</v>
      </c>
      <c r="D29" s="65">
        <v>9570</v>
      </c>
      <c r="E29" s="65">
        <v>68999.7</v>
      </c>
      <c r="F29" s="58">
        <f t="shared" si="0"/>
        <v>8.2691491674369863E-5</v>
      </c>
    </row>
    <row r="30" spans="1:6" x14ac:dyDescent="0.3">
      <c r="A30" s="65" t="s">
        <v>1343</v>
      </c>
      <c r="B30" s="261" t="s">
        <v>96</v>
      </c>
      <c r="C30" s="261" t="s">
        <v>1344</v>
      </c>
      <c r="D30" s="65">
        <v>24086</v>
      </c>
      <c r="E30" s="65">
        <v>2529.0300000000002</v>
      </c>
      <c r="F30" s="58">
        <f t="shared" si="0"/>
        <v>3.0308720645050865E-6</v>
      </c>
    </row>
    <row r="31" spans="1:6" x14ac:dyDescent="0.3">
      <c r="A31" s="65" t="s">
        <v>401</v>
      </c>
      <c r="B31" s="261" t="s">
        <v>96</v>
      </c>
      <c r="C31" s="261" t="s">
        <v>402</v>
      </c>
      <c r="D31" s="65">
        <v>42952</v>
      </c>
      <c r="E31" s="65">
        <v>1371457.3600000013</v>
      </c>
      <c r="F31" s="58">
        <f t="shared" si="0"/>
        <v>1.6435992455937254E-3</v>
      </c>
    </row>
    <row r="32" spans="1:6" x14ac:dyDescent="0.3">
      <c r="A32" s="65" t="s">
        <v>587</v>
      </c>
      <c r="B32" s="261" t="s">
        <v>96</v>
      </c>
      <c r="C32" s="261" t="s">
        <v>588</v>
      </c>
      <c r="D32" s="65">
        <v>15000</v>
      </c>
      <c r="E32" s="65">
        <v>872699.99999999988</v>
      </c>
      <c r="F32" s="58">
        <f t="shared" si="0"/>
        <v>1.0458721528386727E-3</v>
      </c>
    </row>
    <row r="33" spans="1:6" x14ac:dyDescent="0.3">
      <c r="A33" s="65" t="s">
        <v>499</v>
      </c>
      <c r="B33" s="261" t="s">
        <v>96</v>
      </c>
      <c r="C33" s="261" t="s">
        <v>500</v>
      </c>
      <c r="D33" s="65">
        <v>29947</v>
      </c>
      <c r="E33" s="65">
        <v>660031.87999999966</v>
      </c>
      <c r="F33" s="58">
        <f t="shared" si="0"/>
        <v>7.9100373928928179E-4</v>
      </c>
    </row>
    <row r="34" spans="1:6" x14ac:dyDescent="0.3">
      <c r="A34" s="65" t="s">
        <v>350</v>
      </c>
      <c r="B34" s="261" t="s">
        <v>96</v>
      </c>
      <c r="C34" s="261" t="s">
        <v>351</v>
      </c>
      <c r="D34" s="65">
        <v>204104</v>
      </c>
      <c r="E34" s="65">
        <v>2561505.1999999993</v>
      </c>
      <c r="F34" s="58">
        <f t="shared" si="0"/>
        <v>3.0697914037257413E-3</v>
      </c>
    </row>
    <row r="35" spans="1:6" x14ac:dyDescent="0.3">
      <c r="A35" s="65" t="s">
        <v>2136</v>
      </c>
      <c r="B35" s="261" t="s">
        <v>96</v>
      </c>
      <c r="C35" s="261" t="s">
        <v>2303</v>
      </c>
      <c r="D35" s="65">
        <v>2408216</v>
      </c>
      <c r="E35" s="65">
        <v>602054</v>
      </c>
      <c r="F35" s="58">
        <f t="shared" si="0"/>
        <v>7.2152115630243424E-4</v>
      </c>
    </row>
    <row r="36" spans="1:6" x14ac:dyDescent="0.3">
      <c r="A36" s="65" t="s">
        <v>2137</v>
      </c>
      <c r="B36" s="261" t="s">
        <v>96</v>
      </c>
      <c r="C36" s="261" t="s">
        <v>2304</v>
      </c>
      <c r="D36" s="65">
        <v>3300</v>
      </c>
      <c r="E36" s="65">
        <v>6006</v>
      </c>
      <c r="F36" s="58">
        <f t="shared" si="0"/>
        <v>7.1977863526401625E-6</v>
      </c>
    </row>
    <row r="37" spans="1:6" x14ac:dyDescent="0.3">
      <c r="A37" s="65" t="s">
        <v>1047</v>
      </c>
      <c r="B37" s="261" t="s">
        <v>96</v>
      </c>
      <c r="C37" s="261" t="s">
        <v>1048</v>
      </c>
      <c r="D37" s="65">
        <v>100000</v>
      </c>
      <c r="E37" s="65">
        <v>24000</v>
      </c>
      <c r="F37" s="58">
        <f t="shared" si="0"/>
        <v>2.8762383027533115E-5</v>
      </c>
    </row>
    <row r="38" spans="1:6" x14ac:dyDescent="0.3">
      <c r="A38" s="65" t="s">
        <v>437</v>
      </c>
      <c r="B38" s="261" t="s">
        <v>96</v>
      </c>
      <c r="C38" s="261" t="s">
        <v>438</v>
      </c>
      <c r="D38" s="65">
        <v>5428</v>
      </c>
      <c r="E38" s="65">
        <v>190034.27999999997</v>
      </c>
      <c r="F38" s="58">
        <f t="shared" si="0"/>
        <v>2.2774328123839477E-4</v>
      </c>
    </row>
    <row r="39" spans="1:6" x14ac:dyDescent="0.3">
      <c r="A39" s="65" t="s">
        <v>304</v>
      </c>
      <c r="B39" s="261" t="s">
        <v>96</v>
      </c>
      <c r="C39" s="261" t="s">
        <v>305</v>
      </c>
      <c r="D39" s="65">
        <v>142512</v>
      </c>
      <c r="E39" s="65">
        <v>5178886.08</v>
      </c>
      <c r="F39" s="58">
        <f t="shared" si="0"/>
        <v>6.206546045371646E-3</v>
      </c>
    </row>
    <row r="40" spans="1:6" x14ac:dyDescent="0.3">
      <c r="A40" s="65" t="s">
        <v>2138</v>
      </c>
      <c r="B40" s="261" t="s">
        <v>96</v>
      </c>
      <c r="C40" s="261" t="s">
        <v>1308</v>
      </c>
      <c r="D40" s="65">
        <v>2244500</v>
      </c>
      <c r="E40" s="65">
        <v>2244.5</v>
      </c>
      <c r="F40" s="58">
        <f t="shared" si="0"/>
        <v>2.68988202938742E-6</v>
      </c>
    </row>
    <row r="41" spans="1:6" x14ac:dyDescent="0.3">
      <c r="A41" s="65" t="s">
        <v>1619</v>
      </c>
      <c r="B41" s="261" t="s">
        <v>96</v>
      </c>
      <c r="C41" s="261" t="s">
        <v>1740</v>
      </c>
      <c r="D41" s="65">
        <v>26389</v>
      </c>
      <c r="E41" s="65">
        <v>236709.32999999996</v>
      </c>
      <c r="F41" s="58">
        <f t="shared" si="0"/>
        <v>2.8368018398544723E-4</v>
      </c>
    </row>
    <row r="42" spans="1:6" x14ac:dyDescent="0.3">
      <c r="A42" s="65" t="s">
        <v>1258</v>
      </c>
      <c r="B42" s="261" t="s">
        <v>96</v>
      </c>
      <c r="C42" s="261" t="s">
        <v>1259</v>
      </c>
      <c r="D42" s="65">
        <v>225</v>
      </c>
      <c r="E42" s="65">
        <v>5544</v>
      </c>
      <c r="F42" s="58">
        <f t="shared" si="0"/>
        <v>6.64411047936015E-6</v>
      </c>
    </row>
    <row r="43" spans="1:6" x14ac:dyDescent="0.3">
      <c r="A43" s="65" t="s">
        <v>1071</v>
      </c>
      <c r="B43" s="261" t="s">
        <v>96</v>
      </c>
      <c r="C43" s="261" t="s">
        <v>1072</v>
      </c>
      <c r="D43" s="65">
        <v>215092</v>
      </c>
      <c r="E43" s="65">
        <v>25811.040000000001</v>
      </c>
      <c r="F43" s="58">
        <f t="shared" si="0"/>
        <v>3.0932792450790766E-5</v>
      </c>
    </row>
    <row r="44" spans="1:6" x14ac:dyDescent="0.3">
      <c r="A44" s="65" t="s">
        <v>1845</v>
      </c>
      <c r="B44" s="261" t="s">
        <v>96</v>
      </c>
      <c r="C44" s="261" t="s">
        <v>2001</v>
      </c>
      <c r="D44" s="65">
        <v>1034</v>
      </c>
      <c r="E44" s="65">
        <v>32519.300000000003</v>
      </c>
      <c r="F44" s="58">
        <f t="shared" si="0"/>
        <v>3.897219009946907E-5</v>
      </c>
    </row>
    <row r="45" spans="1:6" x14ac:dyDescent="0.3">
      <c r="A45" s="65" t="s">
        <v>1248</v>
      </c>
      <c r="B45" s="261" t="s">
        <v>96</v>
      </c>
      <c r="C45" s="261" t="s">
        <v>1249</v>
      </c>
      <c r="D45" s="65">
        <v>25000</v>
      </c>
      <c r="E45" s="65">
        <v>8625</v>
      </c>
      <c r="F45" s="58">
        <f t="shared" si="0"/>
        <v>1.0336481400519714E-5</v>
      </c>
    </row>
    <row r="46" spans="1:6" x14ac:dyDescent="0.3">
      <c r="A46" s="65" t="s">
        <v>1473</v>
      </c>
      <c r="B46" s="261" t="s">
        <v>96</v>
      </c>
      <c r="C46" s="261" t="s">
        <v>1474</v>
      </c>
      <c r="D46" s="65">
        <v>1000</v>
      </c>
      <c r="E46" s="65">
        <v>345</v>
      </c>
      <c r="F46" s="58">
        <f t="shared" si="0"/>
        <v>4.1345925602078852E-7</v>
      </c>
    </row>
    <row r="47" spans="1:6" x14ac:dyDescent="0.3">
      <c r="A47" s="65" t="s">
        <v>1416</v>
      </c>
      <c r="B47" s="261" t="s">
        <v>96</v>
      </c>
      <c r="C47" s="261" t="s">
        <v>1417</v>
      </c>
      <c r="D47" s="65">
        <v>410</v>
      </c>
      <c r="E47" s="65">
        <v>2742.9</v>
      </c>
      <c r="F47" s="58">
        <f t="shared" si="0"/>
        <v>3.2871808502591911E-6</v>
      </c>
    </row>
    <row r="48" spans="1:6" x14ac:dyDescent="0.3">
      <c r="A48" s="65" t="s">
        <v>1049</v>
      </c>
      <c r="B48" s="261" t="s">
        <v>96</v>
      </c>
      <c r="C48" s="261" t="s">
        <v>96</v>
      </c>
      <c r="D48" s="65">
        <v>3110</v>
      </c>
      <c r="E48" s="65">
        <v>159978.40000000002</v>
      </c>
      <c r="F48" s="58">
        <f t="shared" si="0"/>
        <v>1.9172333403882935E-4</v>
      </c>
    </row>
    <row r="49" spans="1:6" x14ac:dyDescent="0.3">
      <c r="A49" s="65" t="s">
        <v>354</v>
      </c>
      <c r="B49" s="261" t="s">
        <v>96</v>
      </c>
      <c r="C49" s="261" t="s">
        <v>355</v>
      </c>
      <c r="D49" s="65">
        <v>68130</v>
      </c>
      <c r="E49" s="65">
        <v>2098404.0000000009</v>
      </c>
      <c r="F49" s="58">
        <f t="shared" si="0"/>
        <v>2.5147958164378178E-3</v>
      </c>
    </row>
    <row r="50" spans="1:6" x14ac:dyDescent="0.3">
      <c r="A50" s="65" t="s">
        <v>2139</v>
      </c>
      <c r="B50" s="261" t="s">
        <v>96</v>
      </c>
      <c r="C50" s="261" t="s">
        <v>2305</v>
      </c>
      <c r="D50" s="65">
        <v>429711</v>
      </c>
      <c r="E50" s="65">
        <v>305094.81</v>
      </c>
      <c r="F50" s="58">
        <f t="shared" si="0"/>
        <v>3.6563557437218502E-4</v>
      </c>
    </row>
    <row r="51" spans="1:6" x14ac:dyDescent="0.3">
      <c r="A51" s="65" t="s">
        <v>783</v>
      </c>
      <c r="B51" s="261" t="s">
        <v>96</v>
      </c>
      <c r="C51" s="261" t="s">
        <v>784</v>
      </c>
      <c r="D51" s="65">
        <v>15336</v>
      </c>
      <c r="E51" s="65">
        <v>16102.8</v>
      </c>
      <c r="F51" s="58">
        <f t="shared" si="0"/>
        <v>1.9298120892323344E-5</v>
      </c>
    </row>
    <row r="52" spans="1:6" x14ac:dyDescent="0.3">
      <c r="A52" s="65" t="s">
        <v>1197</v>
      </c>
      <c r="B52" s="261" t="s">
        <v>96</v>
      </c>
      <c r="C52" s="261" t="s">
        <v>1198</v>
      </c>
      <c r="D52" s="65">
        <v>90055</v>
      </c>
      <c r="E52" s="65">
        <v>4502.75</v>
      </c>
      <c r="F52" s="58">
        <f t="shared" si="0"/>
        <v>5.3962425073843643E-6</v>
      </c>
    </row>
    <row r="53" spans="1:6" x14ac:dyDescent="0.3">
      <c r="A53" s="65" t="s">
        <v>1393</v>
      </c>
      <c r="B53" s="261" t="s">
        <v>96</v>
      </c>
      <c r="C53" s="261" t="s">
        <v>1394</v>
      </c>
      <c r="D53" s="65">
        <v>3000</v>
      </c>
      <c r="E53" s="65">
        <v>1020</v>
      </c>
      <c r="F53" s="58">
        <f t="shared" si="0"/>
        <v>1.2224012786701573E-6</v>
      </c>
    </row>
    <row r="54" spans="1:6" x14ac:dyDescent="0.3">
      <c r="A54" s="65" t="s">
        <v>1653</v>
      </c>
      <c r="B54" s="261" t="s">
        <v>96</v>
      </c>
      <c r="C54" s="261" t="s">
        <v>1774</v>
      </c>
      <c r="D54" s="65">
        <v>9530</v>
      </c>
      <c r="E54" s="65">
        <v>763448.3</v>
      </c>
      <c r="F54" s="58">
        <f t="shared" si="0"/>
        <v>9.1494135109662547E-4</v>
      </c>
    </row>
    <row r="55" spans="1:6" x14ac:dyDescent="0.3">
      <c r="A55" s="65" t="s">
        <v>785</v>
      </c>
      <c r="B55" s="261" t="s">
        <v>96</v>
      </c>
      <c r="C55" s="261" t="s">
        <v>786</v>
      </c>
      <c r="D55" s="65">
        <v>52048</v>
      </c>
      <c r="E55" s="65">
        <v>189975.20000000007</v>
      </c>
      <c r="F55" s="58">
        <f t="shared" si="0"/>
        <v>2.2767247783884211E-4</v>
      </c>
    </row>
    <row r="56" spans="1:6" x14ac:dyDescent="0.3">
      <c r="A56" s="65" t="s">
        <v>2140</v>
      </c>
      <c r="B56" s="261" t="s">
        <v>96</v>
      </c>
      <c r="C56" s="261" t="s">
        <v>2306</v>
      </c>
      <c r="D56" s="65">
        <v>616519</v>
      </c>
      <c r="E56" s="65">
        <v>369911.40000000008</v>
      </c>
      <c r="F56" s="58">
        <f t="shared" si="0"/>
        <v>4.4331389054379233E-4</v>
      </c>
    </row>
    <row r="57" spans="1:6" x14ac:dyDescent="0.3">
      <c r="A57" s="65" t="s">
        <v>447</v>
      </c>
      <c r="B57" s="261" t="s">
        <v>96</v>
      </c>
      <c r="C57" s="261" t="s">
        <v>448</v>
      </c>
      <c r="D57" s="65">
        <v>7692</v>
      </c>
      <c r="E57" s="65">
        <v>15922.44</v>
      </c>
      <c r="F57" s="58">
        <f t="shared" si="0"/>
        <v>1.9081971583871434E-5</v>
      </c>
    </row>
    <row r="58" spans="1:6" x14ac:dyDescent="0.3">
      <c r="A58" s="65" t="s">
        <v>1497</v>
      </c>
      <c r="B58" s="261" t="s">
        <v>96</v>
      </c>
      <c r="C58" s="261" t="s">
        <v>1498</v>
      </c>
      <c r="D58" s="65">
        <v>994</v>
      </c>
      <c r="E58" s="65">
        <v>49.7</v>
      </c>
      <c r="F58" s="58">
        <f t="shared" si="0"/>
        <v>5.9562101519516498E-8</v>
      </c>
    </row>
    <row r="59" spans="1:6" x14ac:dyDescent="0.3">
      <c r="A59" s="65" t="s">
        <v>1315</v>
      </c>
      <c r="B59" s="261" t="s">
        <v>96</v>
      </c>
      <c r="C59" s="261" t="s">
        <v>1316</v>
      </c>
      <c r="D59" s="65">
        <v>125866</v>
      </c>
      <c r="E59" s="65">
        <v>156073.84</v>
      </c>
      <c r="F59" s="58">
        <f t="shared" si="0"/>
        <v>1.8704398194407997E-4</v>
      </c>
    </row>
    <row r="60" spans="1:6" x14ac:dyDescent="0.3">
      <c r="A60" s="65" t="s">
        <v>44</v>
      </c>
      <c r="B60" s="261" t="s">
        <v>96</v>
      </c>
      <c r="C60" s="261" t="s">
        <v>931</v>
      </c>
      <c r="D60" s="65">
        <v>21139</v>
      </c>
      <c r="E60" s="65">
        <v>222382.27999999988</v>
      </c>
      <c r="F60" s="58">
        <f t="shared" si="0"/>
        <v>2.6651017982900474E-4</v>
      </c>
    </row>
    <row r="61" spans="1:6" x14ac:dyDescent="0.3">
      <c r="A61" s="65" t="s">
        <v>1138</v>
      </c>
      <c r="B61" s="261" t="s">
        <v>96</v>
      </c>
      <c r="C61" s="261" t="s">
        <v>1139</v>
      </c>
      <c r="D61" s="65">
        <v>150</v>
      </c>
      <c r="E61" s="65">
        <v>909</v>
      </c>
      <c r="F61" s="58">
        <f t="shared" si="0"/>
        <v>1.0893752571678167E-6</v>
      </c>
    </row>
    <row r="62" spans="1:6" x14ac:dyDescent="0.3">
      <c r="A62" s="65" t="s">
        <v>2141</v>
      </c>
      <c r="B62" s="261" t="s">
        <v>96</v>
      </c>
      <c r="C62" s="261" t="s">
        <v>2307</v>
      </c>
      <c r="D62" s="65">
        <v>1274896</v>
      </c>
      <c r="E62" s="65">
        <v>1491628.3199999991</v>
      </c>
      <c r="F62" s="58">
        <f t="shared" si="0"/>
        <v>1.7876160447731545E-3</v>
      </c>
    </row>
    <row r="63" spans="1:6" x14ac:dyDescent="0.3">
      <c r="A63" s="65" t="s">
        <v>245</v>
      </c>
      <c r="B63" s="261" t="s">
        <v>96</v>
      </c>
      <c r="C63" s="261" t="s">
        <v>246</v>
      </c>
      <c r="D63" s="65">
        <v>370917</v>
      </c>
      <c r="E63" s="65">
        <v>16873014.330000002</v>
      </c>
      <c r="F63" s="58">
        <f t="shared" si="0"/>
        <v>2.0221170874521462E-2</v>
      </c>
    </row>
    <row r="64" spans="1:6" x14ac:dyDescent="0.3">
      <c r="A64" s="65" t="s">
        <v>2142</v>
      </c>
      <c r="B64" s="261" t="s">
        <v>96</v>
      </c>
      <c r="C64" s="261" t="s">
        <v>2308</v>
      </c>
      <c r="D64" s="65">
        <v>1216</v>
      </c>
      <c r="E64" s="65">
        <v>4049.28</v>
      </c>
      <c r="F64" s="58">
        <f t="shared" si="0"/>
        <v>4.8527892644053878E-6</v>
      </c>
    </row>
    <row r="65" spans="1:6" x14ac:dyDescent="0.3">
      <c r="A65" s="65" t="s">
        <v>1698</v>
      </c>
      <c r="B65" s="261" t="s">
        <v>96</v>
      </c>
      <c r="C65" s="261" t="s">
        <v>1814</v>
      </c>
      <c r="D65" s="65">
        <v>21060</v>
      </c>
      <c r="E65" s="65">
        <v>30852.9</v>
      </c>
      <c r="F65" s="58">
        <f t="shared" si="0"/>
        <v>3.6975121971257351E-5</v>
      </c>
    </row>
    <row r="66" spans="1:6" x14ac:dyDescent="0.3">
      <c r="A66" s="65" t="s">
        <v>2143</v>
      </c>
      <c r="B66" s="261" t="s">
        <v>96</v>
      </c>
      <c r="C66" s="261" t="s">
        <v>2309</v>
      </c>
      <c r="D66" s="65">
        <v>10000</v>
      </c>
      <c r="E66" s="65">
        <v>17250</v>
      </c>
      <c r="F66" s="58">
        <f t="shared" si="0"/>
        <v>2.0672962801039427E-5</v>
      </c>
    </row>
    <row r="67" spans="1:6" x14ac:dyDescent="0.3">
      <c r="A67" s="65" t="s">
        <v>36</v>
      </c>
      <c r="B67" s="261" t="s">
        <v>96</v>
      </c>
      <c r="C67" s="261" t="s">
        <v>944</v>
      </c>
      <c r="D67" s="65">
        <v>28472</v>
      </c>
      <c r="E67" s="65">
        <v>185922.15999999997</v>
      </c>
      <c r="F67" s="58">
        <f t="shared" si="0"/>
        <v>2.2281518246776232E-4</v>
      </c>
    </row>
    <row r="68" spans="1:6" x14ac:dyDescent="0.3">
      <c r="A68" s="65" t="s">
        <v>1689</v>
      </c>
      <c r="B68" s="261" t="s">
        <v>96</v>
      </c>
      <c r="C68" s="261" t="s">
        <v>1806</v>
      </c>
      <c r="D68" s="65">
        <v>13858</v>
      </c>
      <c r="E68" s="65">
        <v>1870.83</v>
      </c>
      <c r="F68" s="58">
        <f t="shared" si="0"/>
        <v>2.2420637099749905E-6</v>
      </c>
    </row>
    <row r="69" spans="1:6" x14ac:dyDescent="0.3">
      <c r="A69" s="65" t="s">
        <v>2144</v>
      </c>
      <c r="B69" s="261" t="s">
        <v>96</v>
      </c>
      <c r="C69" s="261" t="s">
        <v>2310</v>
      </c>
      <c r="D69" s="65">
        <v>65936</v>
      </c>
      <c r="E69" s="65">
        <v>77474.799999999988</v>
      </c>
      <c r="F69" s="58">
        <f t="shared" si="0"/>
        <v>9.2848328024230096E-5</v>
      </c>
    </row>
    <row r="70" spans="1:6" x14ac:dyDescent="0.3">
      <c r="A70" s="65" t="s">
        <v>568</v>
      </c>
      <c r="B70" s="261" t="s">
        <v>96</v>
      </c>
      <c r="C70" s="261" t="s">
        <v>569</v>
      </c>
      <c r="D70" s="65">
        <v>3768</v>
      </c>
      <c r="E70" s="65">
        <v>111042.95999999999</v>
      </c>
      <c r="F70" s="58">
        <f t="shared" si="0"/>
        <v>1.3307750616795992E-4</v>
      </c>
    </row>
    <row r="71" spans="1:6" x14ac:dyDescent="0.3">
      <c r="A71" s="65" t="s">
        <v>2145</v>
      </c>
      <c r="B71" s="261" t="s">
        <v>96</v>
      </c>
      <c r="C71" s="261" t="s">
        <v>2311</v>
      </c>
      <c r="D71" s="65">
        <v>10000</v>
      </c>
      <c r="E71" s="65">
        <v>1750</v>
      </c>
      <c r="F71" s="58">
        <f t="shared" si="0"/>
        <v>2.0972570957576228E-6</v>
      </c>
    </row>
    <row r="72" spans="1:6" x14ac:dyDescent="0.3">
      <c r="A72" s="65" t="s">
        <v>1704</v>
      </c>
      <c r="B72" s="261" t="s">
        <v>96</v>
      </c>
      <c r="C72" s="261" t="s">
        <v>1820</v>
      </c>
      <c r="D72" s="65">
        <v>1978</v>
      </c>
      <c r="E72" s="65">
        <v>296.7</v>
      </c>
      <c r="F72" s="58">
        <f t="shared" si="0"/>
        <v>3.5557496017787813E-7</v>
      </c>
    </row>
    <row r="73" spans="1:6" x14ac:dyDescent="0.3">
      <c r="A73" s="65" t="s">
        <v>1852</v>
      </c>
      <c r="B73" s="261" t="s">
        <v>96</v>
      </c>
      <c r="C73" s="261" t="s">
        <v>2006</v>
      </c>
      <c r="D73" s="65">
        <v>18145</v>
      </c>
      <c r="E73" s="65">
        <v>436750.14999999985</v>
      </c>
      <c r="F73" s="58">
        <f t="shared" si="0"/>
        <v>5.2341562923468904E-4</v>
      </c>
    </row>
    <row r="74" spans="1:6" x14ac:dyDescent="0.3">
      <c r="A74" s="65" t="s">
        <v>1397</v>
      </c>
      <c r="B74" s="261" t="s">
        <v>96</v>
      </c>
      <c r="C74" s="261" t="s">
        <v>1398</v>
      </c>
      <c r="D74" s="65">
        <v>1281</v>
      </c>
      <c r="E74" s="65">
        <v>3292.17</v>
      </c>
      <c r="F74" s="58">
        <f t="shared" ref="F74:F137" si="1">E74/$E$1070</f>
        <v>3.9454439388230707E-6</v>
      </c>
    </row>
    <row r="75" spans="1:6" x14ac:dyDescent="0.3">
      <c r="A75" s="65" t="s">
        <v>332</v>
      </c>
      <c r="B75" s="261" t="s">
        <v>96</v>
      </c>
      <c r="C75" s="261" t="s">
        <v>333</v>
      </c>
      <c r="D75" s="65">
        <v>108661</v>
      </c>
      <c r="E75" s="65">
        <v>2494856.5599999977</v>
      </c>
      <c r="F75" s="58">
        <f t="shared" si="1"/>
        <v>2.9899174990613993E-3</v>
      </c>
    </row>
    <row r="76" spans="1:6" x14ac:dyDescent="0.3">
      <c r="A76" s="65" t="s">
        <v>1471</v>
      </c>
      <c r="B76" s="261" t="s">
        <v>96</v>
      </c>
      <c r="C76" s="261" t="s">
        <v>1472</v>
      </c>
      <c r="D76" s="65">
        <v>2136</v>
      </c>
      <c r="E76" s="65">
        <v>19.224</v>
      </c>
      <c r="F76" s="58">
        <f t="shared" si="1"/>
        <v>2.3038668805054026E-8</v>
      </c>
    </row>
    <row r="77" spans="1:6" x14ac:dyDescent="0.3">
      <c r="A77" s="65" t="s">
        <v>449</v>
      </c>
      <c r="B77" s="261" t="s">
        <v>96</v>
      </c>
      <c r="C77" s="261" t="s">
        <v>450</v>
      </c>
      <c r="D77" s="65">
        <v>90933</v>
      </c>
      <c r="E77" s="65">
        <v>2797099.0799999991</v>
      </c>
      <c r="F77" s="58">
        <f t="shared" si="1"/>
        <v>3.352134796038353E-3</v>
      </c>
    </row>
    <row r="78" spans="1:6" x14ac:dyDescent="0.3">
      <c r="A78" s="65" t="s">
        <v>2146</v>
      </c>
      <c r="B78" s="261" t="s">
        <v>96</v>
      </c>
      <c r="C78" s="261" t="s">
        <v>1140</v>
      </c>
      <c r="D78" s="65">
        <v>7327</v>
      </c>
      <c r="E78" s="65">
        <v>30407.050000000003</v>
      </c>
      <c r="F78" s="58">
        <f t="shared" si="1"/>
        <v>3.6440800784889621E-5</v>
      </c>
    </row>
    <row r="79" spans="1:6" x14ac:dyDescent="0.3">
      <c r="A79" s="65" t="s">
        <v>34</v>
      </c>
      <c r="B79" s="261" t="s">
        <v>96</v>
      </c>
      <c r="C79" s="261" t="s">
        <v>262</v>
      </c>
      <c r="D79" s="65">
        <v>67775</v>
      </c>
      <c r="E79" s="65">
        <v>10882631.749999972</v>
      </c>
      <c r="F79" s="58">
        <f t="shared" si="1"/>
        <v>1.3042100947545508E-2</v>
      </c>
    </row>
    <row r="80" spans="1:6" x14ac:dyDescent="0.3">
      <c r="A80" s="65" t="s">
        <v>1853</v>
      </c>
      <c r="B80" s="261" t="s">
        <v>96</v>
      </c>
      <c r="C80" s="261" t="s">
        <v>2007</v>
      </c>
      <c r="D80" s="65">
        <v>40335</v>
      </c>
      <c r="E80" s="65">
        <v>178280.69999999995</v>
      </c>
      <c r="F80" s="58">
        <f t="shared" si="1"/>
        <v>2.1365740749236341E-4</v>
      </c>
    </row>
    <row r="81" spans="1:6" x14ac:dyDescent="0.3">
      <c r="A81" s="65" t="s">
        <v>2147</v>
      </c>
      <c r="B81" s="261" t="s">
        <v>96</v>
      </c>
      <c r="C81" s="261" t="s">
        <v>2312</v>
      </c>
      <c r="D81" s="65">
        <v>11795</v>
      </c>
      <c r="E81" s="65">
        <v>165837.69999999998</v>
      </c>
      <c r="F81" s="58">
        <f t="shared" si="1"/>
        <v>1.9874531032521367E-4</v>
      </c>
    </row>
    <row r="82" spans="1:6" x14ac:dyDescent="0.3">
      <c r="A82" s="65" t="s">
        <v>1288</v>
      </c>
      <c r="B82" s="261" t="s">
        <v>96</v>
      </c>
      <c r="C82" s="261" t="s">
        <v>1289</v>
      </c>
      <c r="D82" s="65">
        <v>5000</v>
      </c>
      <c r="E82" s="65">
        <v>550</v>
      </c>
      <c r="F82" s="58">
        <f t="shared" si="1"/>
        <v>6.5913794438096722E-7</v>
      </c>
    </row>
    <row r="83" spans="1:6" x14ac:dyDescent="0.3">
      <c r="A83" s="65" t="s">
        <v>655</v>
      </c>
      <c r="B83" s="261" t="s">
        <v>96</v>
      </c>
      <c r="C83" s="261" t="s">
        <v>656</v>
      </c>
      <c r="D83" s="65">
        <v>16525</v>
      </c>
      <c r="E83" s="65">
        <v>155500.25</v>
      </c>
      <c r="F83" s="58">
        <f t="shared" si="1"/>
        <v>1.8635657297404819E-4</v>
      </c>
    </row>
    <row r="84" spans="1:6" x14ac:dyDescent="0.3">
      <c r="A84" s="65" t="s">
        <v>1341</v>
      </c>
      <c r="B84" s="261" t="s">
        <v>96</v>
      </c>
      <c r="C84" s="261" t="s">
        <v>1342</v>
      </c>
      <c r="D84" s="65">
        <v>1080</v>
      </c>
      <c r="E84" s="65">
        <v>2365.1999999999998</v>
      </c>
      <c r="F84" s="58">
        <f t="shared" si="1"/>
        <v>2.8345328473633881E-6</v>
      </c>
    </row>
    <row r="85" spans="1:6" x14ac:dyDescent="0.3">
      <c r="A85" s="65" t="s">
        <v>1855</v>
      </c>
      <c r="B85" s="261" t="s">
        <v>96</v>
      </c>
      <c r="C85" s="261" t="s">
        <v>2009</v>
      </c>
      <c r="D85" s="65">
        <v>1400</v>
      </c>
      <c r="E85" s="65">
        <v>8498</v>
      </c>
      <c r="F85" s="58">
        <f t="shared" si="1"/>
        <v>1.0184280456999017E-5</v>
      </c>
    </row>
    <row r="86" spans="1:6" x14ac:dyDescent="0.3">
      <c r="A86" s="65" t="s">
        <v>1857</v>
      </c>
      <c r="B86" s="261" t="s">
        <v>96</v>
      </c>
      <c r="C86" s="261" t="s">
        <v>2011</v>
      </c>
      <c r="D86" s="65">
        <v>16915</v>
      </c>
      <c r="E86" s="65">
        <v>175408.55000000002</v>
      </c>
      <c r="F86" s="58">
        <f t="shared" si="1"/>
        <v>2.1021532922517477E-4</v>
      </c>
    </row>
    <row r="87" spans="1:6" x14ac:dyDescent="0.3">
      <c r="A87" s="65" t="s">
        <v>1018</v>
      </c>
      <c r="B87" s="261" t="s">
        <v>96</v>
      </c>
      <c r="C87" s="261" t="s">
        <v>1019</v>
      </c>
      <c r="D87" s="65">
        <v>10851</v>
      </c>
      <c r="E87" s="65">
        <v>88218.630000000019</v>
      </c>
      <c r="F87" s="58">
        <f t="shared" si="1"/>
        <v>1.0572408442600935E-4</v>
      </c>
    </row>
    <row r="88" spans="1:6" x14ac:dyDescent="0.3">
      <c r="A88" s="65" t="s">
        <v>905</v>
      </c>
      <c r="B88" s="261" t="s">
        <v>96</v>
      </c>
      <c r="C88" s="261" t="s">
        <v>906</v>
      </c>
      <c r="D88" s="65">
        <v>2006</v>
      </c>
      <c r="E88" s="65">
        <v>522883.9599999999</v>
      </c>
      <c r="F88" s="58">
        <f t="shared" si="1"/>
        <v>6.2664119735305419E-4</v>
      </c>
    </row>
    <row r="89" spans="1:6" x14ac:dyDescent="0.3">
      <c r="A89" s="65" t="s">
        <v>378</v>
      </c>
      <c r="B89" s="261" t="s">
        <v>96</v>
      </c>
      <c r="C89" s="261" t="s">
        <v>379</v>
      </c>
      <c r="D89" s="65">
        <v>185303</v>
      </c>
      <c r="E89" s="65">
        <v>3972896.32</v>
      </c>
      <c r="F89" s="58">
        <f t="shared" si="1"/>
        <v>4.7612485701881988E-3</v>
      </c>
    </row>
    <row r="90" spans="1:6" x14ac:dyDescent="0.3">
      <c r="A90" s="65" t="s">
        <v>356</v>
      </c>
      <c r="B90" s="261" t="s">
        <v>96</v>
      </c>
      <c r="C90" s="261" t="s">
        <v>357</v>
      </c>
      <c r="D90" s="65">
        <v>80477</v>
      </c>
      <c r="E90" s="65">
        <v>2747484.78</v>
      </c>
      <c r="F90" s="58">
        <f t="shared" si="1"/>
        <v>3.2926754001948977E-3</v>
      </c>
    </row>
    <row r="91" spans="1:6" x14ac:dyDescent="0.3">
      <c r="A91" s="65" t="s">
        <v>1690</v>
      </c>
      <c r="B91" s="261" t="s">
        <v>96</v>
      </c>
      <c r="C91" s="261" t="s">
        <v>1807</v>
      </c>
      <c r="D91" s="65">
        <v>26766</v>
      </c>
      <c r="E91" s="65">
        <v>405772.56</v>
      </c>
      <c r="F91" s="58">
        <f t="shared" si="1"/>
        <v>4.862910746992776E-4</v>
      </c>
    </row>
    <row r="92" spans="1:6" x14ac:dyDescent="0.3">
      <c r="A92" s="65" t="s">
        <v>251</v>
      </c>
      <c r="B92" s="261" t="s">
        <v>96</v>
      </c>
      <c r="C92" s="261" t="s">
        <v>252</v>
      </c>
      <c r="D92" s="65">
        <v>33831</v>
      </c>
      <c r="E92" s="65">
        <v>5840922.1499999957</v>
      </c>
      <c r="F92" s="58">
        <f t="shared" si="1"/>
        <v>6.9999516713459215E-3</v>
      </c>
    </row>
    <row r="93" spans="1:6" x14ac:dyDescent="0.3">
      <c r="A93" s="65" t="s">
        <v>670</v>
      </c>
      <c r="B93" s="261" t="s">
        <v>96</v>
      </c>
      <c r="C93" s="261" t="s">
        <v>671</v>
      </c>
      <c r="D93" s="65">
        <v>5052</v>
      </c>
      <c r="E93" s="65">
        <v>81185.639999999985</v>
      </c>
      <c r="F93" s="58">
        <f t="shared" si="1"/>
        <v>9.729551975064222E-5</v>
      </c>
    </row>
    <row r="94" spans="1:6" x14ac:dyDescent="0.3">
      <c r="A94" s="65" t="s">
        <v>1702</v>
      </c>
      <c r="B94" s="261" t="s">
        <v>96</v>
      </c>
      <c r="C94" s="261" t="s">
        <v>1818</v>
      </c>
      <c r="D94" s="65">
        <v>1500</v>
      </c>
      <c r="E94" s="65">
        <v>5070</v>
      </c>
      <c r="F94" s="58">
        <f t="shared" si="1"/>
        <v>6.0760534145663702E-6</v>
      </c>
    </row>
    <row r="95" spans="1:6" x14ac:dyDescent="0.3">
      <c r="A95" s="65" t="s">
        <v>1030</v>
      </c>
      <c r="B95" s="261" t="s">
        <v>96</v>
      </c>
      <c r="C95" s="261" t="s">
        <v>1031</v>
      </c>
      <c r="D95" s="65">
        <v>2800</v>
      </c>
      <c r="E95" s="65">
        <v>34888</v>
      </c>
      <c r="F95" s="58">
        <f t="shared" si="1"/>
        <v>4.181091746102397E-5</v>
      </c>
    </row>
    <row r="96" spans="1:6" x14ac:dyDescent="0.3">
      <c r="A96" s="65" t="s">
        <v>2148</v>
      </c>
      <c r="B96" s="261" t="s">
        <v>96</v>
      </c>
      <c r="C96" s="261" t="s">
        <v>2313</v>
      </c>
      <c r="D96" s="65">
        <v>40000</v>
      </c>
      <c r="E96" s="65">
        <v>11800</v>
      </c>
      <c r="F96" s="58">
        <f t="shared" si="1"/>
        <v>1.4141504988537115E-5</v>
      </c>
    </row>
    <row r="97" spans="1:6" x14ac:dyDescent="0.3">
      <c r="A97" s="65" t="s">
        <v>678</v>
      </c>
      <c r="B97" s="261" t="s">
        <v>96</v>
      </c>
      <c r="C97" s="261" t="s">
        <v>679</v>
      </c>
      <c r="D97" s="65">
        <v>101309</v>
      </c>
      <c r="E97" s="65">
        <v>262390.30999999994</v>
      </c>
      <c r="F97" s="58">
        <f t="shared" si="1"/>
        <v>3.1445710828888131E-4</v>
      </c>
    </row>
    <row r="98" spans="1:6" x14ac:dyDescent="0.3">
      <c r="A98" s="65" t="s">
        <v>954</v>
      </c>
      <c r="B98" s="261" t="s">
        <v>96</v>
      </c>
      <c r="C98" s="261" t="s">
        <v>955</v>
      </c>
      <c r="D98" s="65">
        <v>203456</v>
      </c>
      <c r="E98" s="65">
        <v>55950.399999999994</v>
      </c>
      <c r="F98" s="58">
        <f t="shared" si="1"/>
        <v>6.7052784805987024E-5</v>
      </c>
    </row>
    <row r="99" spans="1:6" x14ac:dyDescent="0.3">
      <c r="A99" s="65" t="s">
        <v>1260</v>
      </c>
      <c r="B99" s="261" t="s">
        <v>96</v>
      </c>
      <c r="C99" s="261" t="s">
        <v>1261</v>
      </c>
      <c r="D99" s="65">
        <v>150000</v>
      </c>
      <c r="E99" s="65">
        <v>3900</v>
      </c>
      <c r="F99" s="58">
        <f t="shared" si="1"/>
        <v>4.6738872419741311E-6</v>
      </c>
    </row>
    <row r="100" spans="1:6" x14ac:dyDescent="0.3">
      <c r="A100" s="65" t="s">
        <v>2149</v>
      </c>
      <c r="B100" s="261" t="s">
        <v>96</v>
      </c>
      <c r="C100" s="261" t="s">
        <v>2314</v>
      </c>
      <c r="D100" s="65">
        <v>57547</v>
      </c>
      <c r="E100" s="65">
        <v>288310.46999999997</v>
      </c>
      <c r="F100" s="58">
        <f t="shared" si="1"/>
        <v>3.4552067370783728E-4</v>
      </c>
    </row>
    <row r="101" spans="1:6" x14ac:dyDescent="0.3">
      <c r="A101" s="65" t="s">
        <v>429</v>
      </c>
      <c r="B101" s="261" t="s">
        <v>96</v>
      </c>
      <c r="C101" s="261" t="s">
        <v>430</v>
      </c>
      <c r="D101" s="65">
        <v>16921</v>
      </c>
      <c r="E101" s="65">
        <v>174117.09000000005</v>
      </c>
      <c r="F101" s="58">
        <f t="shared" si="1"/>
        <v>2.0866760142581074E-4</v>
      </c>
    </row>
    <row r="102" spans="1:6" x14ac:dyDescent="0.3">
      <c r="A102" s="65" t="s">
        <v>849</v>
      </c>
      <c r="B102" s="261" t="s">
        <v>96</v>
      </c>
      <c r="C102" s="261" t="s">
        <v>850</v>
      </c>
      <c r="D102" s="65">
        <v>176121</v>
      </c>
      <c r="E102" s="65">
        <v>94224.734999999986</v>
      </c>
      <c r="F102" s="58">
        <f t="shared" si="1"/>
        <v>1.1292199661407521E-4</v>
      </c>
    </row>
    <row r="103" spans="1:6" x14ac:dyDescent="0.3">
      <c r="A103" s="65" t="s">
        <v>1183</v>
      </c>
      <c r="B103" s="261" t="s">
        <v>96</v>
      </c>
      <c r="C103" s="261" t="s">
        <v>1184</v>
      </c>
      <c r="D103" s="65">
        <v>411436</v>
      </c>
      <c r="E103" s="65">
        <v>3702.924</v>
      </c>
      <c r="F103" s="58">
        <f t="shared" si="1"/>
        <v>4.4377049337435432E-6</v>
      </c>
    </row>
    <row r="104" spans="1:6" x14ac:dyDescent="0.3">
      <c r="A104" s="65" t="s">
        <v>647</v>
      </c>
      <c r="B104" s="261" t="s">
        <v>96</v>
      </c>
      <c r="C104" s="261" t="s">
        <v>648</v>
      </c>
      <c r="D104" s="65">
        <v>288</v>
      </c>
      <c r="E104" s="65">
        <v>6048</v>
      </c>
      <c r="F104" s="58">
        <f t="shared" si="1"/>
        <v>7.2481205229383454E-6</v>
      </c>
    </row>
    <row r="105" spans="1:6" x14ac:dyDescent="0.3">
      <c r="A105" s="65" t="s">
        <v>1861</v>
      </c>
      <c r="B105" s="261" t="s">
        <v>96</v>
      </c>
      <c r="C105" s="261" t="s">
        <v>2015</v>
      </c>
      <c r="D105" s="65">
        <v>27660</v>
      </c>
      <c r="E105" s="65">
        <v>2806106.9999999995</v>
      </c>
      <c r="F105" s="58">
        <f t="shared" si="1"/>
        <v>3.3629301812600773E-3</v>
      </c>
    </row>
    <row r="106" spans="1:6" x14ac:dyDescent="0.3">
      <c r="A106" s="65" t="s">
        <v>1862</v>
      </c>
      <c r="B106" s="261" t="s">
        <v>96</v>
      </c>
      <c r="C106" s="261" t="s">
        <v>2016</v>
      </c>
      <c r="D106" s="65">
        <v>5640</v>
      </c>
      <c r="E106" s="65">
        <v>18104.400000000001</v>
      </c>
      <c r="F106" s="58">
        <f t="shared" si="1"/>
        <v>2.1696903636819608E-5</v>
      </c>
    </row>
    <row r="107" spans="1:6" x14ac:dyDescent="0.3">
      <c r="A107" s="65" t="s">
        <v>1503</v>
      </c>
      <c r="B107" s="261" t="s">
        <v>96</v>
      </c>
      <c r="C107" s="261" t="s">
        <v>1504</v>
      </c>
      <c r="D107" s="65">
        <v>559</v>
      </c>
      <c r="E107" s="65">
        <v>86.644999999999996</v>
      </c>
      <c r="F107" s="58">
        <f t="shared" si="1"/>
        <v>1.0383819489252528E-7</v>
      </c>
    </row>
    <row r="108" spans="1:6" x14ac:dyDescent="0.3">
      <c r="A108" s="65" t="s">
        <v>1151</v>
      </c>
      <c r="B108" s="261" t="s">
        <v>96</v>
      </c>
      <c r="C108" s="261" t="s">
        <v>1152</v>
      </c>
      <c r="D108" s="65">
        <v>40656</v>
      </c>
      <c r="E108" s="65">
        <v>125220.48000000001</v>
      </c>
      <c r="F108" s="58">
        <f t="shared" si="1"/>
        <v>1.500683086938146E-4</v>
      </c>
    </row>
    <row r="109" spans="1:6" x14ac:dyDescent="0.3">
      <c r="A109" s="65" t="s">
        <v>888</v>
      </c>
      <c r="B109" s="261" t="s">
        <v>96</v>
      </c>
      <c r="C109" s="261" t="s">
        <v>889</v>
      </c>
      <c r="D109" s="65">
        <v>245618</v>
      </c>
      <c r="E109" s="65">
        <v>999665.25999999989</v>
      </c>
      <c r="F109" s="58">
        <f t="shared" si="1"/>
        <v>1.1980314628099364E-3</v>
      </c>
    </row>
    <row r="110" spans="1:6" x14ac:dyDescent="0.3">
      <c r="A110" s="65" t="s">
        <v>1670</v>
      </c>
      <c r="B110" s="261" t="s">
        <v>96</v>
      </c>
      <c r="C110" s="261" t="s">
        <v>1790</v>
      </c>
      <c r="D110" s="65">
        <v>4270</v>
      </c>
      <c r="E110" s="65">
        <v>38472.699999999997</v>
      </c>
      <c r="F110" s="58">
        <f t="shared" si="1"/>
        <v>4.6106938895973882E-5</v>
      </c>
    </row>
    <row r="111" spans="1:6" x14ac:dyDescent="0.3">
      <c r="A111" s="65" t="s">
        <v>1432</v>
      </c>
      <c r="B111" s="261" t="s">
        <v>96</v>
      </c>
      <c r="C111" s="261" t="s">
        <v>1433</v>
      </c>
      <c r="D111" s="65">
        <v>3921</v>
      </c>
      <c r="E111" s="65">
        <v>74.498999999999995</v>
      </c>
      <c r="F111" s="58">
        <f t="shared" si="1"/>
        <v>8.9282032215341228E-8</v>
      </c>
    </row>
    <row r="112" spans="1:6" x14ac:dyDescent="0.3">
      <c r="A112" s="65" t="s">
        <v>1136</v>
      </c>
      <c r="B112" s="261" t="s">
        <v>96</v>
      </c>
      <c r="C112" s="261" t="s">
        <v>1137</v>
      </c>
      <c r="D112" s="65">
        <v>7438</v>
      </c>
      <c r="E112" s="65">
        <v>14318.15</v>
      </c>
      <c r="F112" s="58">
        <f t="shared" si="1"/>
        <v>1.7159338106069719E-5</v>
      </c>
    </row>
    <row r="113" spans="1:6" x14ac:dyDescent="0.3">
      <c r="A113" s="65" t="s">
        <v>2150</v>
      </c>
      <c r="B113" s="261" t="s">
        <v>96</v>
      </c>
      <c r="C113" s="261" t="s">
        <v>2315</v>
      </c>
      <c r="D113" s="65">
        <v>299343</v>
      </c>
      <c r="E113" s="65">
        <v>240971.11499999999</v>
      </c>
      <c r="F113" s="58">
        <f t="shared" si="1"/>
        <v>2.8878764617507209E-4</v>
      </c>
    </row>
    <row r="114" spans="1:6" x14ac:dyDescent="0.3">
      <c r="A114" s="65" t="s">
        <v>308</v>
      </c>
      <c r="B114" s="261" t="s">
        <v>96</v>
      </c>
      <c r="C114" s="261" t="s">
        <v>309</v>
      </c>
      <c r="D114" s="65">
        <v>328649</v>
      </c>
      <c r="E114" s="65">
        <v>1202855.3400000003</v>
      </c>
      <c r="F114" s="58">
        <f t="shared" si="1"/>
        <v>1.4415410839913993E-3</v>
      </c>
    </row>
    <row r="115" spans="1:6" x14ac:dyDescent="0.3">
      <c r="A115" s="65" t="s">
        <v>1327</v>
      </c>
      <c r="B115" s="261" t="s">
        <v>96</v>
      </c>
      <c r="C115" s="261" t="s">
        <v>1328</v>
      </c>
      <c r="D115" s="65">
        <v>38128</v>
      </c>
      <c r="E115" s="65">
        <v>1448.864</v>
      </c>
      <c r="F115" s="58">
        <f t="shared" si="1"/>
        <v>1.7363658884501558E-6</v>
      </c>
    </row>
    <row r="116" spans="1:6" x14ac:dyDescent="0.3">
      <c r="A116" s="65" t="s">
        <v>2151</v>
      </c>
      <c r="B116" s="261" t="s">
        <v>96</v>
      </c>
      <c r="C116" s="261" t="s">
        <v>2316</v>
      </c>
      <c r="D116" s="65">
        <v>13000</v>
      </c>
      <c r="E116" s="65">
        <v>16055</v>
      </c>
      <c r="F116" s="58">
        <f t="shared" si="1"/>
        <v>1.9240835812793507E-5</v>
      </c>
    </row>
    <row r="117" spans="1:6" x14ac:dyDescent="0.3">
      <c r="A117" s="65" t="s">
        <v>480</v>
      </c>
      <c r="B117" s="261" t="s">
        <v>96</v>
      </c>
      <c r="C117" s="261" t="s">
        <v>481</v>
      </c>
      <c r="D117" s="65">
        <v>1311561</v>
      </c>
      <c r="E117" s="65">
        <v>400026.10500000021</v>
      </c>
      <c r="F117" s="58">
        <f t="shared" si="1"/>
        <v>4.7940433554259106E-4</v>
      </c>
    </row>
    <row r="118" spans="1:6" x14ac:dyDescent="0.3">
      <c r="A118" s="65" t="s">
        <v>1010</v>
      </c>
      <c r="B118" s="261" t="s">
        <v>96</v>
      </c>
      <c r="C118" s="261" t="s">
        <v>1011</v>
      </c>
      <c r="D118" s="65">
        <v>2230</v>
      </c>
      <c r="E118" s="65">
        <v>15275.5</v>
      </c>
      <c r="F118" s="58">
        <f t="shared" si="1"/>
        <v>1.8306657580711753E-5</v>
      </c>
    </row>
    <row r="119" spans="1:6" x14ac:dyDescent="0.3">
      <c r="A119" s="65" t="s">
        <v>2152</v>
      </c>
      <c r="B119" s="261" t="s">
        <v>96</v>
      </c>
      <c r="C119" s="261" t="s">
        <v>2317</v>
      </c>
      <c r="D119" s="65">
        <v>3920</v>
      </c>
      <c r="E119" s="65">
        <v>31516.799999999996</v>
      </c>
      <c r="F119" s="58">
        <f t="shared" si="1"/>
        <v>3.777076139175648E-5</v>
      </c>
    </row>
    <row r="120" spans="1:6" x14ac:dyDescent="0.3">
      <c r="A120" s="65" t="s">
        <v>1428</v>
      </c>
      <c r="B120" s="261" t="s">
        <v>96</v>
      </c>
      <c r="C120" s="261" t="s">
        <v>1429</v>
      </c>
      <c r="D120" s="65">
        <v>813</v>
      </c>
      <c r="E120" s="65">
        <v>752.02499999999998</v>
      </c>
      <c r="F120" s="58">
        <f t="shared" si="1"/>
        <v>9.0125129567835797E-7</v>
      </c>
    </row>
    <row r="121" spans="1:6" x14ac:dyDescent="0.3">
      <c r="A121" s="65" t="s">
        <v>2153</v>
      </c>
      <c r="B121" s="261" t="s">
        <v>96</v>
      </c>
      <c r="C121" s="261" t="s">
        <v>2318</v>
      </c>
      <c r="D121" s="65">
        <v>865</v>
      </c>
      <c r="E121" s="65">
        <v>15007.75</v>
      </c>
      <c r="F121" s="58">
        <f t="shared" si="1"/>
        <v>1.7985777245060838E-5</v>
      </c>
    </row>
    <row r="122" spans="1:6" x14ac:dyDescent="0.3">
      <c r="A122" s="65" t="s">
        <v>1306</v>
      </c>
      <c r="B122" s="261" t="s">
        <v>96</v>
      </c>
      <c r="C122" s="261" t="s">
        <v>1307</v>
      </c>
      <c r="D122" s="65">
        <v>6632</v>
      </c>
      <c r="E122" s="65">
        <v>62606.080000000002</v>
      </c>
      <c r="F122" s="58">
        <f t="shared" si="1"/>
        <v>7.5029168867182515E-5</v>
      </c>
    </row>
    <row r="123" spans="1:6" x14ac:dyDescent="0.3">
      <c r="A123" s="65" t="s">
        <v>2154</v>
      </c>
      <c r="B123" s="261" t="s">
        <v>96</v>
      </c>
      <c r="C123" s="261" t="s">
        <v>2319</v>
      </c>
      <c r="D123" s="65">
        <v>1675</v>
      </c>
      <c r="E123" s="65">
        <v>1792.25</v>
      </c>
      <c r="F123" s="58">
        <f t="shared" si="1"/>
        <v>2.1478908742123426E-6</v>
      </c>
    </row>
    <row r="124" spans="1:6" x14ac:dyDescent="0.3">
      <c r="A124" s="65" t="s">
        <v>1364</v>
      </c>
      <c r="B124" s="261" t="s">
        <v>96</v>
      </c>
      <c r="C124" s="261" t="s">
        <v>1365</v>
      </c>
      <c r="D124" s="65">
        <v>12915</v>
      </c>
      <c r="E124" s="65">
        <v>163762.2000000001</v>
      </c>
      <c r="F124" s="58">
        <f t="shared" si="1"/>
        <v>1.9625796340964527E-4</v>
      </c>
    </row>
    <row r="125" spans="1:6" x14ac:dyDescent="0.3">
      <c r="A125" s="65" t="s">
        <v>1499</v>
      </c>
      <c r="B125" s="261" t="s">
        <v>96</v>
      </c>
      <c r="C125" s="261" t="s">
        <v>1500</v>
      </c>
      <c r="D125" s="65">
        <v>355</v>
      </c>
      <c r="E125" s="65">
        <v>209.45</v>
      </c>
      <c r="F125" s="58">
        <f t="shared" si="1"/>
        <v>2.5101171354653376E-7</v>
      </c>
    </row>
    <row r="126" spans="1:6" x14ac:dyDescent="0.3">
      <c r="A126" s="65" t="s">
        <v>841</v>
      </c>
      <c r="B126" s="261" t="s">
        <v>96</v>
      </c>
      <c r="C126" s="261" t="s">
        <v>842</v>
      </c>
      <c r="D126" s="65">
        <v>29805</v>
      </c>
      <c r="E126" s="65">
        <v>92991.6</v>
      </c>
      <c r="F126" s="58">
        <f t="shared" si="1"/>
        <v>1.114441673976312E-4</v>
      </c>
    </row>
    <row r="127" spans="1:6" x14ac:dyDescent="0.3">
      <c r="A127" s="65" t="s">
        <v>1269</v>
      </c>
      <c r="B127" s="261" t="s">
        <v>96</v>
      </c>
      <c r="C127" s="261" t="s">
        <v>1270</v>
      </c>
      <c r="D127" s="65">
        <v>1535</v>
      </c>
      <c r="E127" s="65">
        <v>4605</v>
      </c>
      <c r="F127" s="58">
        <f t="shared" si="1"/>
        <v>5.5187822434079163E-6</v>
      </c>
    </row>
    <row r="128" spans="1:6" x14ac:dyDescent="0.3">
      <c r="A128" s="65" t="s">
        <v>1218</v>
      </c>
      <c r="B128" s="261" t="s">
        <v>96</v>
      </c>
      <c r="C128" s="261" t="s">
        <v>1219</v>
      </c>
      <c r="D128" s="65">
        <v>7853</v>
      </c>
      <c r="E128" s="65">
        <v>2041.78</v>
      </c>
      <c r="F128" s="58">
        <f t="shared" si="1"/>
        <v>2.4469357674148569E-6</v>
      </c>
    </row>
    <row r="129" spans="1:6" x14ac:dyDescent="0.3">
      <c r="A129" s="65" t="s">
        <v>1631</v>
      </c>
      <c r="B129" s="261" t="s">
        <v>96</v>
      </c>
      <c r="C129" s="261" t="s">
        <v>1751</v>
      </c>
      <c r="D129" s="65">
        <v>2539</v>
      </c>
      <c r="E129" s="65">
        <v>5306.51</v>
      </c>
      <c r="F129" s="58">
        <f t="shared" si="1"/>
        <v>6.3594947149764485E-6</v>
      </c>
    </row>
    <row r="130" spans="1:6" x14ac:dyDescent="0.3">
      <c r="A130" s="65" t="s">
        <v>822</v>
      </c>
      <c r="B130" s="261" t="s">
        <v>96</v>
      </c>
      <c r="C130" s="261" t="s">
        <v>823</v>
      </c>
      <c r="D130" s="65">
        <v>43266</v>
      </c>
      <c r="E130" s="65">
        <v>518326.68000000005</v>
      </c>
      <c r="F130" s="58">
        <f t="shared" si="1"/>
        <v>6.2117960431456619E-4</v>
      </c>
    </row>
    <row r="131" spans="1:6" x14ac:dyDescent="0.3">
      <c r="A131" s="65" t="s">
        <v>854</v>
      </c>
      <c r="B131" s="261" t="s">
        <v>96</v>
      </c>
      <c r="C131" s="261" t="s">
        <v>855</v>
      </c>
      <c r="D131" s="65">
        <v>11285</v>
      </c>
      <c r="E131" s="65">
        <v>169387.84999999998</v>
      </c>
      <c r="F131" s="58">
        <f t="shared" si="1"/>
        <v>2.0299992591293019E-4</v>
      </c>
    </row>
    <row r="132" spans="1:6" x14ac:dyDescent="0.3">
      <c r="A132" s="65" t="s">
        <v>583</v>
      </c>
      <c r="B132" s="261" t="s">
        <v>96</v>
      </c>
      <c r="C132" s="261" t="s">
        <v>584</v>
      </c>
      <c r="D132" s="65">
        <v>89081</v>
      </c>
      <c r="E132" s="65">
        <v>1960672.8099999996</v>
      </c>
      <c r="F132" s="58">
        <f t="shared" si="1"/>
        <v>2.3497342647037355E-3</v>
      </c>
    </row>
    <row r="133" spans="1:6" x14ac:dyDescent="0.3">
      <c r="A133" s="65" t="s">
        <v>1701</v>
      </c>
      <c r="B133" s="261" t="s">
        <v>96</v>
      </c>
      <c r="C133" s="261" t="s">
        <v>1817</v>
      </c>
      <c r="D133" s="65">
        <v>1097</v>
      </c>
      <c r="E133" s="65">
        <v>1793.595</v>
      </c>
      <c r="F133" s="58">
        <f t="shared" si="1"/>
        <v>2.1495027660945107E-6</v>
      </c>
    </row>
    <row r="134" spans="1:6" x14ac:dyDescent="0.3">
      <c r="A134" s="65" t="s">
        <v>974</v>
      </c>
      <c r="B134" s="261" t="s">
        <v>96</v>
      </c>
      <c r="C134" s="261" t="s">
        <v>975</v>
      </c>
      <c r="D134" s="65">
        <v>122458</v>
      </c>
      <c r="E134" s="65">
        <v>30002.21</v>
      </c>
      <c r="F134" s="58">
        <f t="shared" si="1"/>
        <v>3.595562732052018E-5</v>
      </c>
    </row>
    <row r="135" spans="1:6" x14ac:dyDescent="0.3">
      <c r="A135" s="65" t="s">
        <v>732</v>
      </c>
      <c r="B135" s="261" t="s">
        <v>96</v>
      </c>
      <c r="C135" s="261" t="s">
        <v>733</v>
      </c>
      <c r="D135" s="65">
        <v>1280</v>
      </c>
      <c r="E135" s="65">
        <v>41792.000000000007</v>
      </c>
      <c r="F135" s="58">
        <f t="shared" si="1"/>
        <v>5.008489631194434E-5</v>
      </c>
    </row>
    <row r="136" spans="1:6" x14ac:dyDescent="0.3">
      <c r="A136" s="65" t="s">
        <v>2155</v>
      </c>
      <c r="B136" s="261" t="s">
        <v>96</v>
      </c>
      <c r="C136" s="261" t="s">
        <v>2320</v>
      </c>
      <c r="D136" s="65">
        <v>1677</v>
      </c>
      <c r="E136" s="65">
        <v>137.51400000000001</v>
      </c>
      <c r="F136" s="58">
        <f t="shared" si="1"/>
        <v>1.6480126415200787E-7</v>
      </c>
    </row>
    <row r="137" spans="1:6" x14ac:dyDescent="0.3">
      <c r="A137" s="65" t="s">
        <v>2156</v>
      </c>
      <c r="B137" s="261" t="s">
        <v>96</v>
      </c>
      <c r="C137" s="261" t="s">
        <v>2321</v>
      </c>
      <c r="D137" s="65">
        <v>35890</v>
      </c>
      <c r="E137" s="65">
        <v>95467.400000000009</v>
      </c>
      <c r="F137" s="58">
        <f t="shared" si="1"/>
        <v>1.1441124689344647E-4</v>
      </c>
    </row>
    <row r="138" spans="1:6" x14ac:dyDescent="0.3">
      <c r="A138" s="65" t="s">
        <v>1272</v>
      </c>
      <c r="B138" s="261" t="s">
        <v>96</v>
      </c>
      <c r="C138" s="261" t="s">
        <v>1273</v>
      </c>
      <c r="D138" s="65">
        <v>142266</v>
      </c>
      <c r="E138" s="65">
        <v>12946.206</v>
      </c>
      <c r="F138" s="58">
        <f t="shared" ref="F138:F201" si="2">E138/$E$1070</f>
        <v>1.5515155655222808E-5</v>
      </c>
    </row>
    <row r="139" spans="1:6" x14ac:dyDescent="0.3">
      <c r="A139" s="65" t="s">
        <v>1918</v>
      </c>
      <c r="B139" s="261" t="s">
        <v>96</v>
      </c>
      <c r="C139" s="261" t="s">
        <v>2020</v>
      </c>
      <c r="D139" s="65">
        <v>1056592</v>
      </c>
      <c r="E139" s="65">
        <v>2166013.5999999996</v>
      </c>
      <c r="F139" s="58">
        <f t="shared" si="2"/>
        <v>2.5958213669185787E-3</v>
      </c>
    </row>
    <row r="140" spans="1:6" x14ac:dyDescent="0.3">
      <c r="A140" s="65" t="s">
        <v>457</v>
      </c>
      <c r="B140" s="261" t="s">
        <v>96</v>
      </c>
      <c r="C140" s="261" t="s">
        <v>458</v>
      </c>
      <c r="D140" s="65">
        <v>465</v>
      </c>
      <c r="E140" s="65">
        <v>662.625</v>
      </c>
      <c r="F140" s="58">
        <f t="shared" si="2"/>
        <v>7.9411141890079706E-7</v>
      </c>
    </row>
    <row r="141" spans="1:6" x14ac:dyDescent="0.3">
      <c r="A141" s="65" t="s">
        <v>1919</v>
      </c>
      <c r="B141" s="261" t="s">
        <v>96</v>
      </c>
      <c r="C141" s="261" t="s">
        <v>2021</v>
      </c>
      <c r="D141" s="65">
        <v>67921</v>
      </c>
      <c r="E141" s="65">
        <v>400054.69</v>
      </c>
      <c r="F141" s="58">
        <f t="shared" si="2"/>
        <v>4.7943859273920922E-4</v>
      </c>
    </row>
    <row r="142" spans="1:6" x14ac:dyDescent="0.3">
      <c r="A142" s="65" t="s">
        <v>2157</v>
      </c>
      <c r="B142" s="261" t="s">
        <v>96</v>
      </c>
      <c r="C142" s="261" t="s">
        <v>2322</v>
      </c>
      <c r="D142" s="65">
        <v>343</v>
      </c>
      <c r="E142" s="65">
        <v>3598.07</v>
      </c>
      <c r="F142" s="58">
        <f t="shared" si="2"/>
        <v>4.3120444791615034E-6</v>
      </c>
    </row>
    <row r="143" spans="1:6" x14ac:dyDescent="0.3">
      <c r="A143" s="65" t="s">
        <v>2158</v>
      </c>
      <c r="B143" s="261" t="s">
        <v>96</v>
      </c>
      <c r="C143" s="261" t="s">
        <v>2323</v>
      </c>
      <c r="D143" s="65">
        <v>26509</v>
      </c>
      <c r="E143" s="65">
        <v>134665.71999999997</v>
      </c>
      <c r="F143" s="58">
        <f t="shared" si="2"/>
        <v>1.6138779247160524E-4</v>
      </c>
    </row>
    <row r="144" spans="1:6" x14ac:dyDescent="0.3">
      <c r="A144" s="65" t="s">
        <v>1467</v>
      </c>
      <c r="B144" s="261" t="s">
        <v>96</v>
      </c>
      <c r="C144" s="261" t="s">
        <v>1468</v>
      </c>
      <c r="D144" s="65">
        <v>119</v>
      </c>
      <c r="E144" s="65">
        <v>862.75</v>
      </c>
      <c r="F144" s="58">
        <f t="shared" si="2"/>
        <v>1.0339477482085081E-6</v>
      </c>
    </row>
    <row r="145" spans="1:6" x14ac:dyDescent="0.3">
      <c r="A145" s="65" t="s">
        <v>2159</v>
      </c>
      <c r="B145" s="261" t="s">
        <v>96</v>
      </c>
      <c r="C145" s="261" t="s">
        <v>2324</v>
      </c>
      <c r="D145" s="65">
        <v>18862</v>
      </c>
      <c r="E145" s="65">
        <v>135429.16</v>
      </c>
      <c r="F145" s="58">
        <f t="shared" si="2"/>
        <v>1.6230272387571113E-4</v>
      </c>
    </row>
    <row r="146" spans="1:6" x14ac:dyDescent="0.3">
      <c r="A146" s="65" t="s">
        <v>1926</v>
      </c>
      <c r="B146" s="261" t="s">
        <v>96</v>
      </c>
      <c r="C146" s="261" t="s">
        <v>2026</v>
      </c>
      <c r="D146" s="65">
        <v>259669</v>
      </c>
      <c r="E146" s="65">
        <v>1633318.0099999998</v>
      </c>
      <c r="F146" s="58">
        <f t="shared" si="2"/>
        <v>1.9574215920578398E-3</v>
      </c>
    </row>
    <row r="147" spans="1:6" x14ac:dyDescent="0.3">
      <c r="A147" s="65" t="s">
        <v>2160</v>
      </c>
      <c r="B147" s="261" t="s">
        <v>96</v>
      </c>
      <c r="C147" s="261" t="s">
        <v>2325</v>
      </c>
      <c r="D147" s="65">
        <v>99450</v>
      </c>
      <c r="E147" s="65">
        <v>1690.65</v>
      </c>
      <c r="F147" s="58">
        <f t="shared" si="2"/>
        <v>2.0261301193957859E-6</v>
      </c>
    </row>
    <row r="148" spans="1:6" x14ac:dyDescent="0.3">
      <c r="A148" s="65" t="s">
        <v>1625</v>
      </c>
      <c r="B148" s="261" t="s">
        <v>96</v>
      </c>
      <c r="C148" s="261" t="s">
        <v>1745</v>
      </c>
      <c r="D148" s="65">
        <v>57315</v>
      </c>
      <c r="E148" s="65">
        <v>845969.4</v>
      </c>
      <c r="F148" s="58">
        <f t="shared" si="2"/>
        <v>1.0138373296821822E-3</v>
      </c>
    </row>
    <row r="149" spans="1:6" x14ac:dyDescent="0.3">
      <c r="A149" s="65" t="s">
        <v>2161</v>
      </c>
      <c r="B149" s="261" t="s">
        <v>96</v>
      </c>
      <c r="C149" s="261" t="s">
        <v>2326</v>
      </c>
      <c r="D149" s="65">
        <v>73794</v>
      </c>
      <c r="E149" s="65">
        <v>100728.81</v>
      </c>
      <c r="F149" s="58">
        <f t="shared" si="2"/>
        <v>1.2071669229698366E-4</v>
      </c>
    </row>
    <row r="150" spans="1:6" x14ac:dyDescent="0.3">
      <c r="A150" s="65" t="s">
        <v>2162</v>
      </c>
      <c r="B150" s="261" t="s">
        <v>96</v>
      </c>
      <c r="C150" s="261" t="s">
        <v>2327</v>
      </c>
      <c r="D150" s="65">
        <v>3500</v>
      </c>
      <c r="E150" s="65">
        <v>13860</v>
      </c>
      <c r="F150" s="58">
        <f t="shared" si="2"/>
        <v>1.6610276198400375E-5</v>
      </c>
    </row>
    <row r="151" spans="1:6" x14ac:dyDescent="0.3">
      <c r="A151" s="65" t="s">
        <v>1054</v>
      </c>
      <c r="B151" s="261" t="s">
        <v>96</v>
      </c>
      <c r="C151" s="261" t="s">
        <v>1055</v>
      </c>
      <c r="D151" s="65">
        <v>395618</v>
      </c>
      <c r="E151" s="65">
        <v>12659.776</v>
      </c>
      <c r="F151" s="58">
        <f t="shared" si="2"/>
        <v>1.5171888598115461E-5</v>
      </c>
    </row>
    <row r="152" spans="1:6" x14ac:dyDescent="0.3">
      <c r="A152" s="65" t="s">
        <v>2163</v>
      </c>
      <c r="B152" s="261" t="s">
        <v>96</v>
      </c>
      <c r="C152" s="261" t="s">
        <v>2328</v>
      </c>
      <c r="D152" s="65">
        <v>670670</v>
      </c>
      <c r="E152" s="65">
        <v>610309.69999999984</v>
      </c>
      <c r="F152" s="58">
        <f t="shared" si="2"/>
        <v>7.3141505653411757E-4</v>
      </c>
    </row>
    <row r="153" spans="1:6" x14ac:dyDescent="0.3">
      <c r="A153" s="65" t="s">
        <v>2164</v>
      </c>
      <c r="B153" s="261" t="s">
        <v>96</v>
      </c>
      <c r="C153" s="261" t="s">
        <v>2329</v>
      </c>
      <c r="D153" s="65">
        <v>80000</v>
      </c>
      <c r="E153" s="65">
        <v>17600</v>
      </c>
      <c r="F153" s="58">
        <f t="shared" si="2"/>
        <v>2.1092414220190951E-5</v>
      </c>
    </row>
    <row r="154" spans="1:6" x14ac:dyDescent="0.3">
      <c r="A154" s="65" t="s">
        <v>991</v>
      </c>
      <c r="B154" s="261" t="s">
        <v>96</v>
      </c>
      <c r="C154" s="261" t="s">
        <v>992</v>
      </c>
      <c r="D154" s="65">
        <v>181073</v>
      </c>
      <c r="E154" s="65">
        <v>956065.43999999971</v>
      </c>
      <c r="F154" s="58">
        <f t="shared" si="2"/>
        <v>1.1457800160277905E-3</v>
      </c>
    </row>
    <row r="155" spans="1:6" x14ac:dyDescent="0.3">
      <c r="A155" s="65" t="s">
        <v>768</v>
      </c>
      <c r="B155" s="261" t="s">
        <v>96</v>
      </c>
      <c r="C155" s="261" t="s">
        <v>769</v>
      </c>
      <c r="D155" s="65">
        <v>9784</v>
      </c>
      <c r="E155" s="65">
        <v>941710</v>
      </c>
      <c r="F155" s="58">
        <f t="shared" si="2"/>
        <v>1.128575988369092E-3</v>
      </c>
    </row>
    <row r="156" spans="1:6" x14ac:dyDescent="0.3">
      <c r="A156" s="65" t="s">
        <v>1461</v>
      </c>
      <c r="B156" s="261" t="s">
        <v>96</v>
      </c>
      <c r="C156" s="261" t="s">
        <v>1462</v>
      </c>
      <c r="D156" s="65">
        <v>55504</v>
      </c>
      <c r="E156" s="65">
        <v>385197.7599999996</v>
      </c>
      <c r="F156" s="58">
        <f t="shared" si="2"/>
        <v>4.6163356310282346E-4</v>
      </c>
    </row>
    <row r="157" spans="1:6" x14ac:dyDescent="0.3">
      <c r="A157" s="65" t="s">
        <v>839</v>
      </c>
      <c r="B157" s="261" t="s">
        <v>96</v>
      </c>
      <c r="C157" s="261" t="s">
        <v>840</v>
      </c>
      <c r="D157" s="65">
        <v>23464</v>
      </c>
      <c r="E157" s="65">
        <v>187242.71999999988</v>
      </c>
      <c r="F157" s="58">
        <f t="shared" si="2"/>
        <v>2.2439778465654716E-4</v>
      </c>
    </row>
    <row r="158" spans="1:6" x14ac:dyDescent="0.3">
      <c r="A158" s="65" t="s">
        <v>1412</v>
      </c>
      <c r="B158" s="261" t="s">
        <v>96</v>
      </c>
      <c r="C158" s="261" t="s">
        <v>1413</v>
      </c>
      <c r="D158" s="65">
        <v>440</v>
      </c>
      <c r="E158" s="65">
        <v>1117.5999999999999</v>
      </c>
      <c r="F158" s="58">
        <f t="shared" si="2"/>
        <v>1.3393683029821252E-6</v>
      </c>
    </row>
    <row r="159" spans="1:6" x14ac:dyDescent="0.3">
      <c r="A159" s="65" t="s">
        <v>413</v>
      </c>
      <c r="B159" s="261" t="s">
        <v>96</v>
      </c>
      <c r="C159" s="261" t="s">
        <v>414</v>
      </c>
      <c r="D159" s="65">
        <v>247</v>
      </c>
      <c r="E159" s="65">
        <v>1427.66</v>
      </c>
      <c r="F159" s="58">
        <f t="shared" si="2"/>
        <v>1.7109543230453305E-6</v>
      </c>
    </row>
    <row r="160" spans="1:6" x14ac:dyDescent="0.3">
      <c r="A160" s="65" t="s">
        <v>2165</v>
      </c>
      <c r="B160" s="261" t="s">
        <v>96</v>
      </c>
      <c r="C160" s="261" t="s">
        <v>2330</v>
      </c>
      <c r="D160" s="65">
        <v>10624</v>
      </c>
      <c r="E160" s="65">
        <v>48445.44000000001</v>
      </c>
      <c r="F160" s="58">
        <f t="shared" si="2"/>
        <v>5.8058595884057259E-5</v>
      </c>
    </row>
    <row r="161" spans="1:6" x14ac:dyDescent="0.3">
      <c r="A161" s="65" t="s">
        <v>726</v>
      </c>
      <c r="B161" s="261" t="s">
        <v>96</v>
      </c>
      <c r="C161" s="261" t="s">
        <v>727</v>
      </c>
      <c r="D161" s="65">
        <v>18010</v>
      </c>
      <c r="E161" s="65">
        <v>147681.99999999997</v>
      </c>
      <c r="F161" s="58">
        <f t="shared" si="2"/>
        <v>1.7698692709467269E-4</v>
      </c>
    </row>
    <row r="162" spans="1:6" x14ac:dyDescent="0.3">
      <c r="A162" s="65" t="s">
        <v>1444</v>
      </c>
      <c r="B162" s="261" t="s">
        <v>96</v>
      </c>
      <c r="C162" s="261" t="s">
        <v>1445</v>
      </c>
      <c r="D162" s="65">
        <v>998</v>
      </c>
      <c r="E162" s="65">
        <v>963.07</v>
      </c>
      <c r="F162" s="58">
        <f t="shared" si="2"/>
        <v>1.1541745092635965E-6</v>
      </c>
    </row>
    <row r="163" spans="1:6" x14ac:dyDescent="0.3">
      <c r="A163" s="65" t="s">
        <v>1240</v>
      </c>
      <c r="B163" s="261" t="s">
        <v>96</v>
      </c>
      <c r="C163" s="261" t="s">
        <v>1241</v>
      </c>
      <c r="D163" s="65">
        <v>1914</v>
      </c>
      <c r="E163" s="65">
        <v>6584.16</v>
      </c>
      <c r="F163" s="58">
        <f t="shared" si="2"/>
        <v>7.8906721597734351E-6</v>
      </c>
    </row>
    <row r="164" spans="1:6" x14ac:dyDescent="0.3">
      <c r="A164" s="65" t="s">
        <v>1173</v>
      </c>
      <c r="B164" s="261" t="s">
        <v>96</v>
      </c>
      <c r="C164" s="261" t="s">
        <v>1174</v>
      </c>
      <c r="D164" s="65">
        <v>14989</v>
      </c>
      <c r="E164" s="65">
        <v>5470.9849999999997</v>
      </c>
      <c r="F164" s="58">
        <f t="shared" si="2"/>
        <v>6.5566069211620104E-6</v>
      </c>
    </row>
    <row r="165" spans="1:6" x14ac:dyDescent="0.3">
      <c r="A165" s="65" t="s">
        <v>1286</v>
      </c>
      <c r="B165" s="261" t="s">
        <v>96</v>
      </c>
      <c r="C165" s="261" t="s">
        <v>1287</v>
      </c>
      <c r="D165" s="65">
        <v>17000</v>
      </c>
      <c r="E165" s="65">
        <v>3145</v>
      </c>
      <c r="F165" s="58">
        <f t="shared" si="2"/>
        <v>3.7690706092329854E-6</v>
      </c>
    </row>
    <row r="166" spans="1:6" x14ac:dyDescent="0.3">
      <c r="A166" s="65" t="s">
        <v>2166</v>
      </c>
      <c r="B166" s="261" t="s">
        <v>96</v>
      </c>
      <c r="C166" s="261" t="s">
        <v>2331</v>
      </c>
      <c r="D166" s="65">
        <v>4575085</v>
      </c>
      <c r="E166" s="65">
        <v>6862.6275000000005</v>
      </c>
      <c r="F166" s="58">
        <f t="shared" si="2"/>
        <v>8.2243966970950843E-6</v>
      </c>
    </row>
    <row r="167" spans="1:6" x14ac:dyDescent="0.3">
      <c r="A167" s="65" t="s">
        <v>760</v>
      </c>
      <c r="B167" s="261" t="s">
        <v>96</v>
      </c>
      <c r="C167" s="261" t="s">
        <v>761</v>
      </c>
      <c r="D167" s="65">
        <v>8046</v>
      </c>
      <c r="E167" s="65">
        <v>28321.919999999998</v>
      </c>
      <c r="F167" s="58">
        <f t="shared" si="2"/>
        <v>3.3941912963131275E-5</v>
      </c>
    </row>
    <row r="168" spans="1:6" x14ac:dyDescent="0.3">
      <c r="A168" s="65" t="s">
        <v>745</v>
      </c>
      <c r="B168" s="261" t="s">
        <v>96</v>
      </c>
      <c r="C168" s="261" t="s">
        <v>746</v>
      </c>
      <c r="D168" s="65">
        <v>20784</v>
      </c>
      <c r="E168" s="65">
        <v>176456.15999999995</v>
      </c>
      <c r="F168" s="58">
        <f t="shared" si="2"/>
        <v>2.1147081922865275E-4</v>
      </c>
    </row>
    <row r="169" spans="1:6" x14ac:dyDescent="0.3">
      <c r="A169" s="65" t="s">
        <v>1175</v>
      </c>
      <c r="B169" s="261" t="s">
        <v>96</v>
      </c>
      <c r="C169" s="261" t="s">
        <v>1176</v>
      </c>
      <c r="D169" s="65">
        <v>7582</v>
      </c>
      <c r="E169" s="65">
        <v>3260.26</v>
      </c>
      <c r="F169" s="58">
        <f t="shared" si="2"/>
        <v>3.9072019537227133E-6</v>
      </c>
    </row>
    <row r="170" spans="1:6" x14ac:dyDescent="0.3">
      <c r="A170" s="65" t="s">
        <v>1375</v>
      </c>
      <c r="B170" s="261" t="s">
        <v>96</v>
      </c>
      <c r="C170" s="261" t="s">
        <v>1376</v>
      </c>
      <c r="D170" s="65">
        <v>10899</v>
      </c>
      <c r="E170" s="65">
        <v>1048701.780000001</v>
      </c>
      <c r="F170" s="58">
        <f t="shared" si="2"/>
        <v>1.2567984282506582E-3</v>
      </c>
    </row>
    <row r="171" spans="1:6" x14ac:dyDescent="0.3">
      <c r="A171" s="65" t="s">
        <v>983</v>
      </c>
      <c r="B171" s="261" t="s">
        <v>96</v>
      </c>
      <c r="C171" s="261" t="s">
        <v>984</v>
      </c>
      <c r="D171" s="65">
        <v>119759</v>
      </c>
      <c r="E171" s="65">
        <v>206584.27499999999</v>
      </c>
      <c r="F171" s="58">
        <f t="shared" si="2"/>
        <v>2.4757733520896808E-4</v>
      </c>
    </row>
    <row r="172" spans="1:6" x14ac:dyDescent="0.3">
      <c r="A172" s="65" t="s">
        <v>360</v>
      </c>
      <c r="B172" s="261" t="s">
        <v>96</v>
      </c>
      <c r="C172" s="261" t="s">
        <v>361</v>
      </c>
      <c r="D172" s="65">
        <v>66846</v>
      </c>
      <c r="E172" s="65">
        <v>2064204.4799999988</v>
      </c>
      <c r="F172" s="58">
        <f t="shared" si="2"/>
        <v>2.4738099958712409E-3</v>
      </c>
    </row>
    <row r="173" spans="1:6" x14ac:dyDescent="0.3">
      <c r="A173" s="65" t="s">
        <v>793</v>
      </c>
      <c r="B173" s="261" t="s">
        <v>96</v>
      </c>
      <c r="C173" s="261" t="s">
        <v>794</v>
      </c>
      <c r="D173" s="65">
        <v>4292</v>
      </c>
      <c r="E173" s="65">
        <v>49400.92</v>
      </c>
      <c r="F173" s="58">
        <f t="shared" si="2"/>
        <v>5.9203674289688384E-5</v>
      </c>
    </row>
    <row r="174" spans="1:6" x14ac:dyDescent="0.3">
      <c r="A174" s="65" t="s">
        <v>2167</v>
      </c>
      <c r="B174" s="261" t="s">
        <v>96</v>
      </c>
      <c r="C174" s="261" t="s">
        <v>2332</v>
      </c>
      <c r="D174" s="65">
        <v>30968259</v>
      </c>
      <c r="E174" s="65">
        <v>1145825.5829999999</v>
      </c>
      <c r="F174" s="58">
        <f t="shared" si="2"/>
        <v>1.3731947625413514E-3</v>
      </c>
    </row>
    <row r="175" spans="1:6" x14ac:dyDescent="0.3">
      <c r="A175" s="65" t="s">
        <v>320</v>
      </c>
      <c r="B175" s="261" t="s">
        <v>96</v>
      </c>
      <c r="C175" s="261" t="s">
        <v>321</v>
      </c>
      <c r="D175" s="65">
        <v>190856</v>
      </c>
      <c r="E175" s="65">
        <v>437060.23999999982</v>
      </c>
      <c r="F175" s="58">
        <f t="shared" si="2"/>
        <v>5.23787251207731E-4</v>
      </c>
    </row>
    <row r="176" spans="1:6" x14ac:dyDescent="0.3">
      <c r="A176" s="65" t="s">
        <v>1323</v>
      </c>
      <c r="B176" s="261" t="s">
        <v>96</v>
      </c>
      <c r="C176" s="261" t="s">
        <v>1324</v>
      </c>
      <c r="D176" s="65">
        <v>288</v>
      </c>
      <c r="E176" s="65">
        <v>2095.1999999999998</v>
      </c>
      <c r="F176" s="58">
        <f t="shared" si="2"/>
        <v>2.5109560383036407E-6</v>
      </c>
    </row>
    <row r="177" spans="1:6" x14ac:dyDescent="0.3">
      <c r="A177" s="65" t="s">
        <v>1296</v>
      </c>
      <c r="B177" s="261" t="s">
        <v>96</v>
      </c>
      <c r="C177" s="261" t="s">
        <v>1297</v>
      </c>
      <c r="D177" s="65">
        <v>5416</v>
      </c>
      <c r="E177" s="65">
        <v>3168.36</v>
      </c>
      <c r="F177" s="58">
        <f t="shared" si="2"/>
        <v>3.7970659953797842E-6</v>
      </c>
    </row>
    <row r="178" spans="1:6" x14ac:dyDescent="0.3">
      <c r="A178" s="65" t="s">
        <v>832</v>
      </c>
      <c r="B178" s="261" t="s">
        <v>96</v>
      </c>
      <c r="C178" s="261" t="s">
        <v>833</v>
      </c>
      <c r="D178" s="65">
        <v>57497</v>
      </c>
      <c r="E178" s="65">
        <v>471475.39999999997</v>
      </c>
      <c r="F178" s="58">
        <f t="shared" si="2"/>
        <v>5.6503150178580769E-4</v>
      </c>
    </row>
    <row r="179" spans="1:6" x14ac:dyDescent="0.3">
      <c r="A179" s="65" t="s">
        <v>1242</v>
      </c>
      <c r="B179" s="261" t="s">
        <v>96</v>
      </c>
      <c r="C179" s="261" t="s">
        <v>1243</v>
      </c>
      <c r="D179" s="65">
        <v>85995</v>
      </c>
      <c r="E179" s="65">
        <v>3267.81</v>
      </c>
      <c r="F179" s="58">
        <f t="shared" si="2"/>
        <v>3.9162501200501244E-6</v>
      </c>
    </row>
    <row r="180" spans="1:6" x14ac:dyDescent="0.3">
      <c r="A180" s="65" t="s">
        <v>1177</v>
      </c>
      <c r="B180" s="261" t="s">
        <v>96</v>
      </c>
      <c r="C180" s="261" t="s">
        <v>1178</v>
      </c>
      <c r="D180" s="65">
        <v>48957</v>
      </c>
      <c r="E180" s="65">
        <v>15666.24</v>
      </c>
      <c r="F180" s="58">
        <f t="shared" si="2"/>
        <v>1.8774933145052518E-5</v>
      </c>
    </row>
    <row r="181" spans="1:6" x14ac:dyDescent="0.3">
      <c r="A181" s="65" t="s">
        <v>1679</v>
      </c>
      <c r="B181" s="261" t="s">
        <v>96</v>
      </c>
      <c r="C181" s="261" t="s">
        <v>1797</v>
      </c>
      <c r="D181" s="65">
        <v>25000</v>
      </c>
      <c r="E181" s="65">
        <v>17625</v>
      </c>
      <c r="F181" s="58">
        <f t="shared" si="2"/>
        <v>2.1122375035844633E-5</v>
      </c>
    </row>
    <row r="182" spans="1:6" x14ac:dyDescent="0.3">
      <c r="A182" s="65" t="s">
        <v>1579</v>
      </c>
      <c r="B182" s="261" t="s">
        <v>96</v>
      </c>
      <c r="C182" s="261" t="s">
        <v>195</v>
      </c>
      <c r="D182" s="65">
        <v>2159</v>
      </c>
      <c r="E182" s="65">
        <v>36422.33</v>
      </c>
      <c r="F182" s="58">
        <f t="shared" si="2"/>
        <v>4.3649708592300424E-5</v>
      </c>
    </row>
    <row r="183" spans="1:6" x14ac:dyDescent="0.3">
      <c r="A183" s="65" t="s">
        <v>2168</v>
      </c>
      <c r="B183" s="261" t="s">
        <v>96</v>
      </c>
      <c r="C183" s="261" t="s">
        <v>2333</v>
      </c>
      <c r="D183" s="65">
        <v>2440576</v>
      </c>
      <c r="E183" s="65">
        <v>524723.84</v>
      </c>
      <c r="F183" s="58">
        <f t="shared" si="2"/>
        <v>6.2884616957325004E-4</v>
      </c>
    </row>
    <row r="184" spans="1:6" x14ac:dyDescent="0.3">
      <c r="A184" s="65" t="s">
        <v>2169</v>
      </c>
      <c r="B184" s="261" t="s">
        <v>96</v>
      </c>
      <c r="C184" s="261" t="s">
        <v>2334</v>
      </c>
      <c r="D184" s="65">
        <v>2665203</v>
      </c>
      <c r="E184" s="65">
        <v>1106059.2449999994</v>
      </c>
      <c r="F184" s="58">
        <f t="shared" si="2"/>
        <v>1.3255374856597532E-3</v>
      </c>
    </row>
    <row r="185" spans="1:6" x14ac:dyDescent="0.3">
      <c r="A185" s="65" t="s">
        <v>1491</v>
      </c>
      <c r="B185" s="261" t="s">
        <v>96</v>
      </c>
      <c r="C185" s="261" t="s">
        <v>1492</v>
      </c>
      <c r="D185" s="65">
        <v>820</v>
      </c>
      <c r="E185" s="65">
        <v>98.4</v>
      </c>
      <c r="F185" s="58">
        <f t="shared" si="2"/>
        <v>1.1792577041288578E-7</v>
      </c>
    </row>
    <row r="186" spans="1:6" x14ac:dyDescent="0.3">
      <c r="A186" s="65" t="s">
        <v>550</v>
      </c>
      <c r="B186" s="261" t="s">
        <v>96</v>
      </c>
      <c r="C186" s="261" t="s">
        <v>551</v>
      </c>
      <c r="D186" s="65">
        <v>39005</v>
      </c>
      <c r="E186" s="65">
        <v>202826.00000000003</v>
      </c>
      <c r="F186" s="58">
        <f t="shared" si="2"/>
        <v>2.4307329583093468E-4</v>
      </c>
    </row>
    <row r="187" spans="1:6" x14ac:dyDescent="0.3">
      <c r="A187" s="65" t="s">
        <v>942</v>
      </c>
      <c r="B187" s="261" t="s">
        <v>96</v>
      </c>
      <c r="C187" s="261" t="s">
        <v>943</v>
      </c>
      <c r="D187" s="65">
        <v>3342</v>
      </c>
      <c r="E187" s="65">
        <v>97954.01999999999</v>
      </c>
      <c r="F187" s="58">
        <f t="shared" si="2"/>
        <v>1.1739129343027662E-4</v>
      </c>
    </row>
    <row r="188" spans="1:6" x14ac:dyDescent="0.3">
      <c r="A188" s="65" t="s">
        <v>1383</v>
      </c>
      <c r="B188" s="261" t="s">
        <v>96</v>
      </c>
      <c r="C188" s="261" t="s">
        <v>1384</v>
      </c>
      <c r="D188" s="65">
        <v>30000</v>
      </c>
      <c r="E188" s="65">
        <v>3300</v>
      </c>
      <c r="F188" s="58">
        <f t="shared" si="2"/>
        <v>3.9548276662858033E-6</v>
      </c>
    </row>
    <row r="189" spans="1:6" x14ac:dyDescent="0.3">
      <c r="A189" s="65" t="s">
        <v>1942</v>
      </c>
      <c r="B189" s="261" t="s">
        <v>96</v>
      </c>
      <c r="C189" s="261" t="s">
        <v>2039</v>
      </c>
      <c r="D189" s="65">
        <v>717032</v>
      </c>
      <c r="E189" s="65">
        <v>838927.44000000053</v>
      </c>
      <c r="F189" s="58">
        <f t="shared" si="2"/>
        <v>1.0053980150661593E-3</v>
      </c>
    </row>
    <row r="190" spans="1:6" x14ac:dyDescent="0.3">
      <c r="A190" s="65" t="s">
        <v>1199</v>
      </c>
      <c r="B190" s="261" t="s">
        <v>96</v>
      </c>
      <c r="C190" s="261" t="s">
        <v>1200</v>
      </c>
      <c r="D190" s="65">
        <v>34702</v>
      </c>
      <c r="E190" s="65">
        <v>1804.5039999999999</v>
      </c>
      <c r="F190" s="58">
        <f t="shared" si="2"/>
        <v>2.1625764676131508E-6</v>
      </c>
    </row>
    <row r="191" spans="1:6" x14ac:dyDescent="0.3">
      <c r="A191" s="65" t="s">
        <v>382</v>
      </c>
      <c r="B191" s="261" t="s">
        <v>96</v>
      </c>
      <c r="C191" s="261" t="s">
        <v>383</v>
      </c>
      <c r="D191" s="65">
        <v>167024</v>
      </c>
      <c r="E191" s="65">
        <v>666425.75999999989</v>
      </c>
      <c r="F191" s="58">
        <f t="shared" si="2"/>
        <v>7.9866637368895225E-4</v>
      </c>
    </row>
    <row r="192" spans="1:6" x14ac:dyDescent="0.3">
      <c r="A192" s="65" t="s">
        <v>599</v>
      </c>
      <c r="B192" s="261" t="s">
        <v>96</v>
      </c>
      <c r="C192" s="261" t="s">
        <v>600</v>
      </c>
      <c r="D192" s="65">
        <v>3040</v>
      </c>
      <c r="E192" s="65">
        <v>37817.599999999999</v>
      </c>
      <c r="F192" s="58">
        <f t="shared" si="2"/>
        <v>4.5321845682584848E-5</v>
      </c>
    </row>
    <row r="193" spans="1:6" x14ac:dyDescent="0.3">
      <c r="A193" s="65" t="s">
        <v>1651</v>
      </c>
      <c r="B193" s="261" t="s">
        <v>96</v>
      </c>
      <c r="C193" s="261" t="s">
        <v>1772</v>
      </c>
      <c r="D193" s="65">
        <v>6134</v>
      </c>
      <c r="E193" s="65">
        <v>84649.2</v>
      </c>
      <c r="F193" s="58">
        <f t="shared" si="2"/>
        <v>1.0144636305726066E-4</v>
      </c>
    </row>
    <row r="194" spans="1:6" x14ac:dyDescent="0.3">
      <c r="A194" s="65" t="s">
        <v>1276</v>
      </c>
      <c r="B194" s="261" t="s">
        <v>96</v>
      </c>
      <c r="C194" s="261" t="s">
        <v>1277</v>
      </c>
      <c r="D194" s="65">
        <v>3573</v>
      </c>
      <c r="E194" s="65">
        <v>2197.395</v>
      </c>
      <c r="F194" s="58">
        <f t="shared" si="2"/>
        <v>2.6334298605327553E-6</v>
      </c>
    </row>
    <row r="195" spans="1:6" x14ac:dyDescent="0.3">
      <c r="A195" s="65" t="s">
        <v>1943</v>
      </c>
      <c r="B195" s="261" t="s">
        <v>96</v>
      </c>
      <c r="C195" s="261" t="s">
        <v>2040</v>
      </c>
      <c r="D195" s="65">
        <v>140548</v>
      </c>
      <c r="E195" s="65">
        <v>280393.26</v>
      </c>
      <c r="F195" s="58">
        <f t="shared" si="2"/>
        <v>3.3603243093577832E-4</v>
      </c>
    </row>
    <row r="196" spans="1:6" x14ac:dyDescent="0.3">
      <c r="A196" s="65" t="s">
        <v>1149</v>
      </c>
      <c r="B196" s="261" t="s">
        <v>96</v>
      </c>
      <c r="C196" s="261" t="s">
        <v>1150</v>
      </c>
      <c r="D196" s="65">
        <v>10619</v>
      </c>
      <c r="E196" s="65">
        <v>115747.09999999999</v>
      </c>
      <c r="F196" s="58">
        <f t="shared" si="2"/>
        <v>1.3871510102192409E-4</v>
      </c>
    </row>
    <row r="197" spans="1:6" x14ac:dyDescent="0.3">
      <c r="A197" s="65" t="s">
        <v>909</v>
      </c>
      <c r="B197" s="261" t="s">
        <v>96</v>
      </c>
      <c r="C197" s="261" t="s">
        <v>910</v>
      </c>
      <c r="D197" s="65">
        <v>956</v>
      </c>
      <c r="E197" s="65">
        <v>63574</v>
      </c>
      <c r="F197" s="58">
        <f t="shared" si="2"/>
        <v>7.6189155774682933E-5</v>
      </c>
    </row>
    <row r="198" spans="1:6" x14ac:dyDescent="0.3">
      <c r="A198" s="65" t="s">
        <v>2170</v>
      </c>
      <c r="B198" s="261" t="s">
        <v>96</v>
      </c>
      <c r="C198" s="261" t="s">
        <v>2335</v>
      </c>
      <c r="D198" s="65">
        <v>15786</v>
      </c>
      <c r="E198" s="65">
        <v>2683.62</v>
      </c>
      <c r="F198" s="58">
        <f t="shared" si="2"/>
        <v>3.2161377641811839E-6</v>
      </c>
    </row>
    <row r="199" spans="1:6" x14ac:dyDescent="0.3">
      <c r="A199" s="65" t="s">
        <v>1008</v>
      </c>
      <c r="B199" s="261" t="s">
        <v>96</v>
      </c>
      <c r="C199" s="261" t="s">
        <v>1009</v>
      </c>
      <c r="D199" s="65">
        <v>15507</v>
      </c>
      <c r="E199" s="65">
        <v>75984.299999999988</v>
      </c>
      <c r="F199" s="58">
        <f t="shared" si="2"/>
        <v>9.1062064194957675E-5</v>
      </c>
    </row>
    <row r="200" spans="1:6" x14ac:dyDescent="0.3">
      <c r="A200" s="65" t="s">
        <v>858</v>
      </c>
      <c r="B200" s="261" t="s">
        <v>96</v>
      </c>
      <c r="C200" s="261" t="s">
        <v>859</v>
      </c>
      <c r="D200" s="65">
        <v>24429</v>
      </c>
      <c r="E200" s="65">
        <v>243801.41999999993</v>
      </c>
      <c r="F200" s="58">
        <f t="shared" si="2"/>
        <v>2.9217957602901962E-4</v>
      </c>
    </row>
    <row r="201" spans="1:6" x14ac:dyDescent="0.3">
      <c r="A201" s="65" t="s">
        <v>459</v>
      </c>
      <c r="B201" s="261" t="s">
        <v>96</v>
      </c>
      <c r="C201" s="261" t="s">
        <v>460</v>
      </c>
      <c r="D201" s="65">
        <v>620</v>
      </c>
      <c r="E201" s="65">
        <v>33715.599999999999</v>
      </c>
      <c r="F201" s="58">
        <f t="shared" si="2"/>
        <v>4.0405875050128979E-5</v>
      </c>
    </row>
    <row r="202" spans="1:6" x14ac:dyDescent="0.3">
      <c r="A202" s="65" t="s">
        <v>1129</v>
      </c>
      <c r="B202" s="261" t="s">
        <v>96</v>
      </c>
      <c r="C202" s="261" t="s">
        <v>1130</v>
      </c>
      <c r="D202" s="65">
        <v>341925</v>
      </c>
      <c r="E202" s="65">
        <v>8890.0499999999993</v>
      </c>
      <c r="F202" s="58">
        <f t="shared" ref="F202:F265" si="3">E202/$E$1070</f>
        <v>1.0654125968080031E-5</v>
      </c>
    </row>
    <row r="203" spans="1:6" x14ac:dyDescent="0.3">
      <c r="A203" s="65" t="s">
        <v>2171</v>
      </c>
      <c r="B203" s="261" t="s">
        <v>96</v>
      </c>
      <c r="C203" s="261" t="s">
        <v>2336</v>
      </c>
      <c r="D203" s="65">
        <v>760555</v>
      </c>
      <c r="E203" s="65">
        <v>330841.42499999993</v>
      </c>
      <c r="F203" s="58">
        <f t="shared" si="3"/>
        <v>3.9649115780103619E-4</v>
      </c>
    </row>
    <row r="204" spans="1:6" x14ac:dyDescent="0.3">
      <c r="A204" s="65" t="s">
        <v>1947</v>
      </c>
      <c r="B204" s="261" t="s">
        <v>96</v>
      </c>
      <c r="C204" s="261" t="s">
        <v>1780</v>
      </c>
      <c r="D204" s="65">
        <v>4357</v>
      </c>
      <c r="E204" s="65">
        <v>218721.39999999997</v>
      </c>
      <c r="F204" s="58">
        <f t="shared" si="3"/>
        <v>2.6212286179659502E-4</v>
      </c>
    </row>
    <row r="205" spans="1:6" x14ac:dyDescent="0.3">
      <c r="A205" s="65" t="s">
        <v>639</v>
      </c>
      <c r="B205" s="261" t="s">
        <v>96</v>
      </c>
      <c r="C205" s="261" t="s">
        <v>640</v>
      </c>
      <c r="D205" s="65">
        <v>6192</v>
      </c>
      <c r="E205" s="65">
        <v>105573.59999999999</v>
      </c>
      <c r="F205" s="58">
        <f t="shared" si="3"/>
        <v>1.2652284669981541E-4</v>
      </c>
    </row>
    <row r="206" spans="1:6" x14ac:dyDescent="0.3">
      <c r="A206" s="65" t="s">
        <v>1155</v>
      </c>
      <c r="B206" s="261" t="s">
        <v>96</v>
      </c>
      <c r="C206" s="261" t="s">
        <v>1156</v>
      </c>
      <c r="D206" s="65">
        <v>1598</v>
      </c>
      <c r="E206" s="65">
        <v>19447.66</v>
      </c>
      <c r="F206" s="58">
        <f t="shared" si="3"/>
        <v>2.3306710246218111E-5</v>
      </c>
    </row>
    <row r="207" spans="1:6" x14ac:dyDescent="0.3">
      <c r="A207" s="65" t="s">
        <v>1161</v>
      </c>
      <c r="B207" s="261" t="s">
        <v>96</v>
      </c>
      <c r="C207" s="261" t="s">
        <v>1162</v>
      </c>
      <c r="D207" s="65">
        <v>89444</v>
      </c>
      <c r="E207" s="65">
        <v>428436.76</v>
      </c>
      <c r="F207" s="58">
        <f t="shared" si="3"/>
        <v>5.134525914248033E-4</v>
      </c>
    </row>
    <row r="208" spans="1:6" x14ac:dyDescent="0.3">
      <c r="A208" s="65" t="s">
        <v>283</v>
      </c>
      <c r="B208" s="261" t="s">
        <v>96</v>
      </c>
      <c r="C208" s="261" t="s">
        <v>284</v>
      </c>
      <c r="D208" s="65">
        <v>16870</v>
      </c>
      <c r="E208" s="65">
        <v>3427983.9999999991</v>
      </c>
      <c r="F208" s="58">
        <f t="shared" si="3"/>
        <v>4.1082078675106276E-3</v>
      </c>
    </row>
    <row r="209" spans="1:6" x14ac:dyDescent="0.3">
      <c r="A209" s="65" t="s">
        <v>2172</v>
      </c>
      <c r="B209" s="261" t="s">
        <v>96</v>
      </c>
      <c r="C209" s="261" t="s">
        <v>2337</v>
      </c>
      <c r="D209" s="65">
        <v>1496707</v>
      </c>
      <c r="E209" s="65">
        <v>19457.190999999999</v>
      </c>
      <c r="F209" s="58">
        <f t="shared" si="3"/>
        <v>2.3318132507577918E-5</v>
      </c>
    </row>
    <row r="210" spans="1:6" x14ac:dyDescent="0.3">
      <c r="A210" s="65" t="s">
        <v>2173</v>
      </c>
      <c r="B210" s="261" t="s">
        <v>96</v>
      </c>
      <c r="C210" s="261" t="s">
        <v>2338</v>
      </c>
      <c r="D210" s="65">
        <v>9122</v>
      </c>
      <c r="E210" s="65">
        <v>24811.84</v>
      </c>
      <c r="F210" s="58">
        <f t="shared" si="3"/>
        <v>2.973531857074447E-5</v>
      </c>
    </row>
    <row r="211" spans="1:6" x14ac:dyDescent="0.3">
      <c r="A211" s="65" t="s">
        <v>2174</v>
      </c>
      <c r="B211" s="261" t="s">
        <v>96</v>
      </c>
      <c r="C211" s="261" t="s">
        <v>2339</v>
      </c>
      <c r="D211" s="65">
        <v>33009</v>
      </c>
      <c r="E211" s="65">
        <v>108929.70000000001</v>
      </c>
      <c r="F211" s="58">
        <f t="shared" si="3"/>
        <v>1.305449064364281E-4</v>
      </c>
    </row>
    <row r="212" spans="1:6" x14ac:dyDescent="0.3">
      <c r="A212" s="65" t="s">
        <v>1368</v>
      </c>
      <c r="B212" s="261" t="s">
        <v>96</v>
      </c>
      <c r="C212" s="261" t="s">
        <v>1369</v>
      </c>
      <c r="D212" s="65">
        <v>1013</v>
      </c>
      <c r="E212" s="65">
        <v>562.21500000000003</v>
      </c>
      <c r="F212" s="58">
        <f t="shared" si="3"/>
        <v>6.7377679890935543E-7</v>
      </c>
    </row>
    <row r="213" spans="1:6" x14ac:dyDescent="0.3">
      <c r="A213" s="65" t="s">
        <v>279</v>
      </c>
      <c r="B213" s="261" t="s">
        <v>96</v>
      </c>
      <c r="C213" s="261" t="s">
        <v>280</v>
      </c>
      <c r="D213" s="65">
        <v>1984126</v>
      </c>
      <c r="E213" s="65">
        <v>3918648.8499999968</v>
      </c>
      <c r="F213" s="58">
        <f t="shared" si="3"/>
        <v>4.6962366322542528E-3</v>
      </c>
    </row>
    <row r="214" spans="1:6" x14ac:dyDescent="0.3">
      <c r="A214" s="65" t="s">
        <v>1953</v>
      </c>
      <c r="B214" s="261" t="s">
        <v>96</v>
      </c>
      <c r="C214" s="261" t="s">
        <v>2048</v>
      </c>
      <c r="D214" s="65">
        <v>391</v>
      </c>
      <c r="E214" s="65">
        <v>1216.01</v>
      </c>
      <c r="F214" s="58">
        <f t="shared" si="3"/>
        <v>1.4573060577212725E-6</v>
      </c>
    </row>
    <row r="215" spans="1:6" x14ac:dyDescent="0.3">
      <c r="A215" s="65" t="s">
        <v>17</v>
      </c>
      <c r="B215" s="261" t="s">
        <v>96</v>
      </c>
      <c r="C215" s="261" t="s">
        <v>276</v>
      </c>
      <c r="D215" s="65">
        <v>164878</v>
      </c>
      <c r="E215" s="65">
        <v>6975988.1800000053</v>
      </c>
      <c r="F215" s="58">
        <f t="shared" si="3"/>
        <v>8.360251834529325E-3</v>
      </c>
    </row>
    <row r="216" spans="1:6" x14ac:dyDescent="0.3">
      <c r="A216" s="65" t="s">
        <v>945</v>
      </c>
      <c r="B216" s="261" t="s">
        <v>96</v>
      </c>
      <c r="C216" s="261" t="s">
        <v>946</v>
      </c>
      <c r="D216" s="65">
        <v>15179</v>
      </c>
      <c r="E216" s="65">
        <v>60260.62999999999</v>
      </c>
      <c r="F216" s="58">
        <f t="shared" si="3"/>
        <v>7.2218305064185521E-5</v>
      </c>
    </row>
    <row r="217" spans="1:6" x14ac:dyDescent="0.3">
      <c r="A217" s="65" t="s">
        <v>1615</v>
      </c>
      <c r="B217" s="261" t="s">
        <v>96</v>
      </c>
      <c r="C217" s="261" t="s">
        <v>1738</v>
      </c>
      <c r="D217" s="65">
        <v>26124</v>
      </c>
      <c r="E217" s="65">
        <v>615742.68000000005</v>
      </c>
      <c r="F217" s="58">
        <f t="shared" si="3"/>
        <v>7.3792611702332318E-4</v>
      </c>
    </row>
    <row r="218" spans="1:6" x14ac:dyDescent="0.3">
      <c r="A218" s="65" t="s">
        <v>1652</v>
      </c>
      <c r="B218" s="261" t="s">
        <v>96</v>
      </c>
      <c r="C218" s="261" t="s">
        <v>1773</v>
      </c>
      <c r="D218" s="65">
        <v>86467</v>
      </c>
      <c r="E218" s="65">
        <v>95978.37000000001</v>
      </c>
      <c r="F218" s="58">
        <f t="shared" si="3"/>
        <v>1.150236100124289E-4</v>
      </c>
    </row>
    <row r="219" spans="1:6" x14ac:dyDescent="0.3">
      <c r="A219" s="65" t="s">
        <v>425</v>
      </c>
      <c r="B219" s="261" t="s">
        <v>96</v>
      </c>
      <c r="C219" s="261" t="s">
        <v>426</v>
      </c>
      <c r="D219" s="65">
        <v>4849</v>
      </c>
      <c r="E219" s="65">
        <v>728319.79999999958</v>
      </c>
      <c r="F219" s="58">
        <f t="shared" si="3"/>
        <v>8.7284221058901257E-4</v>
      </c>
    </row>
    <row r="220" spans="1:6" x14ac:dyDescent="0.3">
      <c r="A220" s="65" t="s">
        <v>866</v>
      </c>
      <c r="B220" s="261" t="s">
        <v>96</v>
      </c>
      <c r="C220" s="261" t="s">
        <v>867</v>
      </c>
      <c r="D220" s="65">
        <v>31611</v>
      </c>
      <c r="E220" s="65">
        <v>588280.7100000002</v>
      </c>
      <c r="F220" s="58">
        <f t="shared" si="3"/>
        <v>7.0501479619704732E-4</v>
      </c>
    </row>
    <row r="221" spans="1:6" x14ac:dyDescent="0.3">
      <c r="A221" s="65" t="s">
        <v>2175</v>
      </c>
      <c r="B221" s="261" t="s">
        <v>96</v>
      </c>
      <c r="C221" s="261" t="s">
        <v>2340</v>
      </c>
      <c r="D221" s="65">
        <v>14397</v>
      </c>
      <c r="E221" s="65">
        <v>58019.91</v>
      </c>
      <c r="F221" s="58">
        <f t="shared" si="3"/>
        <v>6.953295311012496E-5</v>
      </c>
    </row>
    <row r="222" spans="1:6" x14ac:dyDescent="0.3">
      <c r="A222" s="65" t="s">
        <v>1675</v>
      </c>
      <c r="B222" s="261" t="s">
        <v>96</v>
      </c>
      <c r="C222" s="261" t="s">
        <v>1795</v>
      </c>
      <c r="D222" s="65">
        <v>6070</v>
      </c>
      <c r="E222" s="65">
        <v>41640.199999999997</v>
      </c>
      <c r="F222" s="58">
        <f t="shared" si="3"/>
        <v>4.9902974239295178E-5</v>
      </c>
    </row>
    <row r="223" spans="1:6" x14ac:dyDescent="0.3">
      <c r="A223" s="65" t="s">
        <v>1145</v>
      </c>
      <c r="B223" s="261" t="s">
        <v>96</v>
      </c>
      <c r="C223" s="261" t="s">
        <v>1146</v>
      </c>
      <c r="D223" s="65">
        <v>2214124</v>
      </c>
      <c r="E223" s="65">
        <v>1848793.5400000005</v>
      </c>
      <c r="F223" s="58">
        <f t="shared" si="3"/>
        <v>2.2156544973462033E-3</v>
      </c>
    </row>
    <row r="224" spans="1:6" x14ac:dyDescent="0.3">
      <c r="A224" s="65" t="s">
        <v>1426</v>
      </c>
      <c r="B224" s="261" t="s">
        <v>96</v>
      </c>
      <c r="C224" s="261" t="s">
        <v>1427</v>
      </c>
      <c r="D224" s="65">
        <v>3312</v>
      </c>
      <c r="E224" s="65">
        <v>96.048000000000002</v>
      </c>
      <c r="F224" s="58">
        <f t="shared" si="3"/>
        <v>1.1510705687618753E-7</v>
      </c>
    </row>
    <row r="225" spans="1:6" x14ac:dyDescent="0.3">
      <c r="A225" s="65" t="s">
        <v>789</v>
      </c>
      <c r="B225" s="261" t="s">
        <v>96</v>
      </c>
      <c r="C225" s="261" t="s">
        <v>790</v>
      </c>
      <c r="D225" s="65">
        <v>80735</v>
      </c>
      <c r="E225" s="65">
        <v>2158046.5499999993</v>
      </c>
      <c r="F225" s="58">
        <f t="shared" si="3"/>
        <v>2.5862733942644323E-3</v>
      </c>
    </row>
    <row r="226" spans="1:6" x14ac:dyDescent="0.3">
      <c r="A226" s="65" t="s">
        <v>1089</v>
      </c>
      <c r="B226" s="261" t="s">
        <v>96</v>
      </c>
      <c r="C226" s="261" t="s">
        <v>1090</v>
      </c>
      <c r="D226" s="65">
        <v>6583</v>
      </c>
      <c r="E226" s="65">
        <v>424932.65</v>
      </c>
      <c r="F226" s="58">
        <f t="shared" si="3"/>
        <v>5.0925315167519463E-4</v>
      </c>
    </row>
    <row r="227" spans="1:6" x14ac:dyDescent="0.3">
      <c r="A227" s="65" t="s">
        <v>2176</v>
      </c>
      <c r="B227" s="261" t="s">
        <v>96</v>
      </c>
      <c r="C227" s="261" t="s">
        <v>2341</v>
      </c>
      <c r="D227" s="65">
        <v>637424</v>
      </c>
      <c r="E227" s="65">
        <v>54181.039999999994</v>
      </c>
      <c r="F227" s="58">
        <f t="shared" si="3"/>
        <v>6.4932326054587187E-5</v>
      </c>
    </row>
    <row r="228" spans="1:6" x14ac:dyDescent="0.3">
      <c r="A228" s="65" t="s">
        <v>1216</v>
      </c>
      <c r="B228" s="261" t="s">
        <v>96</v>
      </c>
      <c r="C228" s="261" t="s">
        <v>1217</v>
      </c>
      <c r="D228" s="65">
        <v>15152</v>
      </c>
      <c r="E228" s="65">
        <v>6363.84</v>
      </c>
      <c r="F228" s="58">
        <f t="shared" si="3"/>
        <v>7.6266334835806813E-6</v>
      </c>
    </row>
    <row r="229" spans="1:6" x14ac:dyDescent="0.3">
      <c r="A229" s="65" t="s">
        <v>466</v>
      </c>
      <c r="B229" s="261" t="s">
        <v>96</v>
      </c>
      <c r="C229" s="261" t="s">
        <v>467</v>
      </c>
      <c r="D229" s="65">
        <v>85548</v>
      </c>
      <c r="E229" s="65">
        <v>2196017.1599999997</v>
      </c>
      <c r="F229" s="58">
        <f t="shared" si="3"/>
        <v>2.6317786121231443E-3</v>
      </c>
    </row>
    <row r="230" spans="1:6" x14ac:dyDescent="0.3">
      <c r="A230" s="65" t="s">
        <v>1616</v>
      </c>
      <c r="B230" s="261" t="s">
        <v>96</v>
      </c>
      <c r="C230" s="261" t="s">
        <v>1739</v>
      </c>
      <c r="D230" s="65">
        <v>8287</v>
      </c>
      <c r="E230" s="65">
        <v>373495.09000000014</v>
      </c>
      <c r="F230" s="58">
        <f t="shared" si="3"/>
        <v>4.4760870156178989E-4</v>
      </c>
    </row>
    <row r="231" spans="1:6" x14ac:dyDescent="0.3">
      <c r="A231" s="65" t="s">
        <v>1958</v>
      </c>
      <c r="B231" s="261" t="s">
        <v>96</v>
      </c>
      <c r="C231" s="261" t="s">
        <v>2053</v>
      </c>
      <c r="D231" s="65">
        <v>15524</v>
      </c>
      <c r="E231" s="65">
        <v>217336</v>
      </c>
      <c r="F231" s="58">
        <f t="shared" si="3"/>
        <v>2.604625532363307E-4</v>
      </c>
    </row>
    <row r="232" spans="1:6" x14ac:dyDescent="0.3">
      <c r="A232" s="65" t="s">
        <v>1141</v>
      </c>
      <c r="B232" s="261" t="s">
        <v>96</v>
      </c>
      <c r="C232" s="261" t="s">
        <v>1142</v>
      </c>
      <c r="D232" s="65">
        <v>3332</v>
      </c>
      <c r="E232" s="65">
        <v>5980.94</v>
      </c>
      <c r="F232" s="58">
        <f t="shared" si="3"/>
        <v>7.167753631028912E-6</v>
      </c>
    </row>
    <row r="233" spans="1:6" x14ac:dyDescent="0.3">
      <c r="A233" s="65" t="s">
        <v>1449</v>
      </c>
      <c r="B233" s="261" t="s">
        <v>96</v>
      </c>
      <c r="C233" s="261" t="s">
        <v>1450</v>
      </c>
      <c r="D233" s="65">
        <v>1205</v>
      </c>
      <c r="E233" s="65">
        <v>174.72499999999999</v>
      </c>
      <c r="F233" s="58">
        <f t="shared" si="3"/>
        <v>2.0939614060357181E-7</v>
      </c>
    </row>
    <row r="234" spans="1:6" x14ac:dyDescent="0.3">
      <c r="A234" s="65" t="s">
        <v>388</v>
      </c>
      <c r="B234" s="261" t="s">
        <v>96</v>
      </c>
      <c r="C234" s="261" t="s">
        <v>389</v>
      </c>
      <c r="D234" s="65">
        <v>141071</v>
      </c>
      <c r="E234" s="65">
        <v>1767619.6300000015</v>
      </c>
      <c r="F234" s="58">
        <f t="shared" si="3"/>
        <v>2.1183730352102672E-3</v>
      </c>
    </row>
    <row r="235" spans="1:6" x14ac:dyDescent="0.3">
      <c r="A235" s="65" t="s">
        <v>2177</v>
      </c>
      <c r="B235" s="261" t="s">
        <v>96</v>
      </c>
      <c r="C235" s="261" t="s">
        <v>2342</v>
      </c>
      <c r="D235" s="65">
        <v>236596</v>
      </c>
      <c r="E235" s="65">
        <v>345430.16</v>
      </c>
      <c r="F235" s="58">
        <f t="shared" si="3"/>
        <v>4.13974773799252E-4</v>
      </c>
    </row>
    <row r="236" spans="1:6" x14ac:dyDescent="0.3">
      <c r="A236" s="65" t="s">
        <v>1960</v>
      </c>
      <c r="B236" s="261" t="s">
        <v>96</v>
      </c>
      <c r="C236" s="261" t="s">
        <v>2055</v>
      </c>
      <c r="D236" s="65">
        <v>518</v>
      </c>
      <c r="E236" s="65">
        <v>562.03</v>
      </c>
      <c r="F236" s="58">
        <f t="shared" si="3"/>
        <v>6.7355508887351821E-7</v>
      </c>
    </row>
    <row r="237" spans="1:6" x14ac:dyDescent="0.3">
      <c r="A237" s="65" t="s">
        <v>1044</v>
      </c>
      <c r="B237" s="261" t="s">
        <v>96</v>
      </c>
      <c r="C237" s="261" t="s">
        <v>1045</v>
      </c>
      <c r="D237" s="65">
        <v>1619</v>
      </c>
      <c r="E237" s="65">
        <v>26729.69</v>
      </c>
      <c r="F237" s="58">
        <f t="shared" si="3"/>
        <v>3.2033732582800903E-5</v>
      </c>
    </row>
    <row r="238" spans="1:6" x14ac:dyDescent="0.3">
      <c r="A238" s="65" t="s">
        <v>1710</v>
      </c>
      <c r="B238" s="261" t="s">
        <v>96</v>
      </c>
      <c r="C238" s="261" t="s">
        <v>1487</v>
      </c>
      <c r="D238" s="65">
        <v>1191</v>
      </c>
      <c r="E238" s="65">
        <v>166.74</v>
      </c>
      <c r="F238" s="58">
        <f t="shared" si="3"/>
        <v>1.9982665608378633E-7</v>
      </c>
    </row>
    <row r="239" spans="1:6" x14ac:dyDescent="0.3">
      <c r="A239" s="65" t="s">
        <v>1671</v>
      </c>
      <c r="B239" s="261" t="s">
        <v>96</v>
      </c>
      <c r="C239" s="261" t="s">
        <v>1791</v>
      </c>
      <c r="D239" s="65">
        <v>16000</v>
      </c>
      <c r="E239" s="65">
        <v>7760</v>
      </c>
      <c r="F239" s="58">
        <f t="shared" si="3"/>
        <v>9.2998371789023741E-6</v>
      </c>
    </row>
    <row r="240" spans="1:6" x14ac:dyDescent="0.3">
      <c r="A240" s="65" t="s">
        <v>1379</v>
      </c>
      <c r="B240" s="261" t="s">
        <v>96</v>
      </c>
      <c r="C240" s="261" t="s">
        <v>1380</v>
      </c>
      <c r="D240" s="65">
        <v>72938</v>
      </c>
      <c r="E240" s="65">
        <v>2844.5819999999999</v>
      </c>
      <c r="F240" s="58">
        <f t="shared" si="3"/>
        <v>3.4090398765510916E-6</v>
      </c>
    </row>
    <row r="241" spans="1:6" x14ac:dyDescent="0.3">
      <c r="A241" s="65" t="s">
        <v>1165</v>
      </c>
      <c r="B241" s="261" t="s">
        <v>96</v>
      </c>
      <c r="C241" s="261" t="s">
        <v>1166</v>
      </c>
      <c r="D241" s="65">
        <v>2500</v>
      </c>
      <c r="E241" s="65">
        <v>7950</v>
      </c>
      <c r="F241" s="58">
        <f t="shared" si="3"/>
        <v>9.527539377870344E-6</v>
      </c>
    </row>
    <row r="242" spans="1:6" x14ac:dyDescent="0.3">
      <c r="A242" s="65" t="s">
        <v>1596</v>
      </c>
      <c r="B242" s="261" t="s">
        <v>96</v>
      </c>
      <c r="C242" s="261" t="s">
        <v>465</v>
      </c>
      <c r="D242" s="65">
        <v>588879</v>
      </c>
      <c r="E242" s="65">
        <v>1301422.5900000001</v>
      </c>
      <c r="F242" s="58">
        <f t="shared" si="3"/>
        <v>1.559667292261008E-3</v>
      </c>
    </row>
    <row r="243" spans="1:6" x14ac:dyDescent="0.3">
      <c r="A243" s="65" t="s">
        <v>1038</v>
      </c>
      <c r="B243" s="261" t="s">
        <v>96</v>
      </c>
      <c r="C243" s="261" t="s">
        <v>1039</v>
      </c>
      <c r="D243" s="65">
        <v>26394</v>
      </c>
      <c r="E243" s="65">
        <v>303267.06000000011</v>
      </c>
      <c r="F243" s="58">
        <f t="shared" si="3"/>
        <v>3.6344513913974459E-4</v>
      </c>
    </row>
    <row r="244" spans="1:6" x14ac:dyDescent="0.3">
      <c r="A244" s="65" t="s">
        <v>509</v>
      </c>
      <c r="B244" s="261" t="s">
        <v>96</v>
      </c>
      <c r="C244" s="261" t="s">
        <v>510</v>
      </c>
      <c r="D244" s="65">
        <v>18544</v>
      </c>
      <c r="E244" s="65">
        <v>450248.32000000012</v>
      </c>
      <c r="F244" s="58">
        <f t="shared" si="3"/>
        <v>5.3959227655597092E-4</v>
      </c>
    </row>
    <row r="245" spans="1:6" x14ac:dyDescent="0.3">
      <c r="A245" s="65" t="s">
        <v>1381</v>
      </c>
      <c r="B245" s="261" t="s">
        <v>96</v>
      </c>
      <c r="C245" s="261" t="s">
        <v>1382</v>
      </c>
      <c r="D245" s="65">
        <v>40000</v>
      </c>
      <c r="E245" s="65">
        <v>680</v>
      </c>
      <c r="F245" s="58">
        <f t="shared" si="3"/>
        <v>8.149341857801049E-7</v>
      </c>
    </row>
    <row r="246" spans="1:6" x14ac:dyDescent="0.3">
      <c r="A246" s="65" t="s">
        <v>1495</v>
      </c>
      <c r="B246" s="261" t="s">
        <v>96</v>
      </c>
      <c r="C246" s="261" t="s">
        <v>1496</v>
      </c>
      <c r="D246" s="65">
        <v>94</v>
      </c>
      <c r="E246" s="65">
        <v>85.54</v>
      </c>
      <c r="F246" s="58">
        <f t="shared" si="3"/>
        <v>1.0251392684063262E-7</v>
      </c>
    </row>
    <row r="247" spans="1:6" x14ac:dyDescent="0.3">
      <c r="A247" s="65" t="s">
        <v>816</v>
      </c>
      <c r="B247" s="261" t="s">
        <v>96</v>
      </c>
      <c r="C247" s="261" t="s">
        <v>817</v>
      </c>
      <c r="D247" s="65">
        <v>72</v>
      </c>
      <c r="E247" s="65">
        <v>690.48</v>
      </c>
      <c r="F247" s="58">
        <f t="shared" si="3"/>
        <v>8.2749375970212778E-7</v>
      </c>
    </row>
    <row r="248" spans="1:6" x14ac:dyDescent="0.3">
      <c r="A248" s="65" t="s">
        <v>470</v>
      </c>
      <c r="B248" s="261" t="s">
        <v>96</v>
      </c>
      <c r="C248" s="261" t="s">
        <v>471</v>
      </c>
      <c r="D248" s="65">
        <v>928005</v>
      </c>
      <c r="E248" s="65">
        <v>598563.22500000044</v>
      </c>
      <c r="F248" s="58">
        <f t="shared" si="3"/>
        <v>7.1733769765189575E-4</v>
      </c>
    </row>
    <row r="249" spans="1:6" x14ac:dyDescent="0.3">
      <c r="A249" s="65" t="s">
        <v>2178</v>
      </c>
      <c r="B249" s="261" t="s">
        <v>96</v>
      </c>
      <c r="C249" s="261" t="s">
        <v>496</v>
      </c>
      <c r="D249" s="65">
        <v>15413</v>
      </c>
      <c r="E249" s="65">
        <v>65042.859999999993</v>
      </c>
      <c r="F249" s="58">
        <f t="shared" si="3"/>
        <v>7.7949485521925516E-5</v>
      </c>
    </row>
    <row r="250" spans="1:6" x14ac:dyDescent="0.3">
      <c r="A250" s="65" t="s">
        <v>1624</v>
      </c>
      <c r="B250" s="261" t="s">
        <v>96</v>
      </c>
      <c r="C250" s="261" t="s">
        <v>1201</v>
      </c>
      <c r="D250" s="65">
        <v>3806</v>
      </c>
      <c r="E250" s="65">
        <v>840631.21999999974</v>
      </c>
      <c r="F250" s="58">
        <f t="shared" si="3"/>
        <v>1.0074398806059353E-3</v>
      </c>
    </row>
    <row r="251" spans="1:6" x14ac:dyDescent="0.3">
      <c r="A251" s="65" t="s">
        <v>812</v>
      </c>
      <c r="B251" s="261" t="s">
        <v>96</v>
      </c>
      <c r="C251" s="261" t="s">
        <v>813</v>
      </c>
      <c r="D251" s="65">
        <v>4318</v>
      </c>
      <c r="E251" s="65">
        <v>59545.220000000016</v>
      </c>
      <c r="F251" s="58">
        <f t="shared" si="3"/>
        <v>7.1360934379113573E-5</v>
      </c>
    </row>
    <row r="252" spans="1:6" x14ac:dyDescent="0.3">
      <c r="A252" s="65" t="s">
        <v>1280</v>
      </c>
      <c r="B252" s="261" t="s">
        <v>96</v>
      </c>
      <c r="C252" s="261" t="s">
        <v>1281</v>
      </c>
      <c r="D252" s="65">
        <v>30925</v>
      </c>
      <c r="E252" s="65">
        <v>530363.74999999988</v>
      </c>
      <c r="F252" s="58">
        <f t="shared" si="3"/>
        <v>6.3560522172578392E-4</v>
      </c>
    </row>
    <row r="253" spans="1:6" x14ac:dyDescent="0.3">
      <c r="A253" s="65" t="s">
        <v>534</v>
      </c>
      <c r="B253" s="261" t="s">
        <v>96</v>
      </c>
      <c r="C253" s="261" t="s">
        <v>535</v>
      </c>
      <c r="D253" s="65">
        <v>850732</v>
      </c>
      <c r="E253" s="65">
        <v>1046400.36</v>
      </c>
      <c r="F253" s="58">
        <f t="shared" si="3"/>
        <v>1.2540403314361891E-3</v>
      </c>
    </row>
    <row r="254" spans="1:6" x14ac:dyDescent="0.3">
      <c r="A254" s="65" t="s">
        <v>1395</v>
      </c>
      <c r="B254" s="261" t="s">
        <v>96</v>
      </c>
      <c r="C254" s="261" t="s">
        <v>1396</v>
      </c>
      <c r="D254" s="65">
        <v>892</v>
      </c>
      <c r="E254" s="65">
        <v>793.88</v>
      </c>
      <c r="F254" s="58">
        <f t="shared" si="3"/>
        <v>9.5141169324574953E-7</v>
      </c>
    </row>
    <row r="255" spans="1:6" x14ac:dyDescent="0.3">
      <c r="A255" s="65" t="s">
        <v>2179</v>
      </c>
      <c r="B255" s="261" t="s">
        <v>96</v>
      </c>
      <c r="C255" s="261" t="s">
        <v>2343</v>
      </c>
      <c r="D255" s="65">
        <v>20000</v>
      </c>
      <c r="E255" s="65">
        <v>9500</v>
      </c>
      <c r="F255" s="58">
        <f t="shared" si="3"/>
        <v>1.1385109948398525E-5</v>
      </c>
    </row>
    <row r="256" spans="1:6" x14ac:dyDescent="0.3">
      <c r="A256" s="65" t="s">
        <v>1711</v>
      </c>
      <c r="B256" s="261" t="s">
        <v>96</v>
      </c>
      <c r="C256" s="261" t="s">
        <v>1827</v>
      </c>
      <c r="D256" s="65">
        <v>900</v>
      </c>
      <c r="E256" s="65">
        <v>0.09</v>
      </c>
      <c r="F256" s="58">
        <f t="shared" si="3"/>
        <v>1.0785893635324918E-10</v>
      </c>
    </row>
    <row r="257" spans="1:6" x14ac:dyDescent="0.3">
      <c r="A257" s="65" t="s">
        <v>474</v>
      </c>
      <c r="B257" s="261" t="s">
        <v>96</v>
      </c>
      <c r="C257" s="261" t="s">
        <v>475</v>
      </c>
      <c r="D257" s="65">
        <v>3521</v>
      </c>
      <c r="E257" s="65">
        <v>65701.860000000015</v>
      </c>
      <c r="F257" s="58">
        <f t="shared" si="3"/>
        <v>7.873925262255656E-5</v>
      </c>
    </row>
    <row r="258" spans="1:6" x14ac:dyDescent="0.3">
      <c r="A258" s="65" t="s">
        <v>1254</v>
      </c>
      <c r="B258" s="261" t="s">
        <v>96</v>
      </c>
      <c r="C258" s="261" t="s">
        <v>1255</v>
      </c>
      <c r="D258" s="65">
        <v>80000</v>
      </c>
      <c r="E258" s="65">
        <v>960</v>
      </c>
      <c r="F258" s="58">
        <f t="shared" si="3"/>
        <v>1.1504953211013245E-6</v>
      </c>
    </row>
    <row r="259" spans="1:6" x14ac:dyDescent="0.3">
      <c r="A259" s="65" t="s">
        <v>2180</v>
      </c>
      <c r="B259" s="261" t="s">
        <v>96</v>
      </c>
      <c r="C259" s="261" t="s">
        <v>2344</v>
      </c>
      <c r="D259" s="65">
        <v>1480845</v>
      </c>
      <c r="E259" s="65">
        <v>377615.47499999992</v>
      </c>
      <c r="F259" s="58">
        <f t="shared" si="3"/>
        <v>4.525467053780772E-4</v>
      </c>
    </row>
    <row r="260" spans="1:6" x14ac:dyDescent="0.3">
      <c r="A260" s="65" t="s">
        <v>1226</v>
      </c>
      <c r="B260" s="261" t="s">
        <v>96</v>
      </c>
      <c r="C260" s="261" t="s">
        <v>1227</v>
      </c>
      <c r="D260" s="65">
        <v>46638</v>
      </c>
      <c r="E260" s="65">
        <v>3917.5919999999996</v>
      </c>
      <c r="F260" s="58">
        <f t="shared" si="3"/>
        <v>4.6949700687333122E-6</v>
      </c>
    </row>
    <row r="261" spans="1:6" x14ac:dyDescent="0.3">
      <c r="A261" s="65" t="s">
        <v>1006</v>
      </c>
      <c r="B261" s="261" t="s">
        <v>96</v>
      </c>
      <c r="C261" s="261" t="s">
        <v>1007</v>
      </c>
      <c r="D261" s="65">
        <v>28659</v>
      </c>
      <c r="E261" s="65">
        <v>384890.36999999988</v>
      </c>
      <c r="F261" s="58">
        <f t="shared" si="3"/>
        <v>4.6126517689787242E-4</v>
      </c>
    </row>
    <row r="262" spans="1:6" x14ac:dyDescent="0.3">
      <c r="A262" s="65" t="s">
        <v>720</v>
      </c>
      <c r="B262" s="261" t="s">
        <v>96</v>
      </c>
      <c r="C262" s="261" t="s">
        <v>721</v>
      </c>
      <c r="D262" s="65">
        <v>170750</v>
      </c>
      <c r="E262" s="65">
        <v>282591.25</v>
      </c>
      <c r="F262" s="58">
        <f t="shared" si="3"/>
        <v>3.3866657386372363E-4</v>
      </c>
    </row>
    <row r="263" spans="1:6" x14ac:dyDescent="0.3">
      <c r="A263" s="65" t="s">
        <v>1699</v>
      </c>
      <c r="B263" s="261" t="s">
        <v>96</v>
      </c>
      <c r="C263" s="261" t="s">
        <v>1815</v>
      </c>
      <c r="D263" s="65">
        <v>1288</v>
      </c>
      <c r="E263" s="65">
        <v>4611.04</v>
      </c>
      <c r="F263" s="58">
        <f t="shared" si="3"/>
        <v>5.5260207764698459E-6</v>
      </c>
    </row>
    <row r="264" spans="1:6" x14ac:dyDescent="0.3">
      <c r="A264" s="65" t="s">
        <v>929</v>
      </c>
      <c r="B264" s="261" t="s">
        <v>96</v>
      </c>
      <c r="C264" s="261" t="s">
        <v>930</v>
      </c>
      <c r="D264" s="65">
        <v>68479</v>
      </c>
      <c r="E264" s="65">
        <v>710812.02</v>
      </c>
      <c r="F264" s="58">
        <f t="shared" si="3"/>
        <v>8.5186031582560543E-4</v>
      </c>
    </row>
    <row r="265" spans="1:6" x14ac:dyDescent="0.3">
      <c r="A265" s="65" t="s">
        <v>42</v>
      </c>
      <c r="B265" s="261" t="s">
        <v>96</v>
      </c>
      <c r="C265" s="261" t="s">
        <v>346</v>
      </c>
      <c r="D265" s="65">
        <v>61979</v>
      </c>
      <c r="E265" s="65">
        <v>1232762.3099999989</v>
      </c>
      <c r="F265" s="58">
        <f t="shared" si="3"/>
        <v>1.4773825725886034E-3</v>
      </c>
    </row>
    <row r="266" spans="1:6" x14ac:dyDescent="0.3">
      <c r="A266" s="65" t="s">
        <v>1694</v>
      </c>
      <c r="B266" s="261" t="s">
        <v>96</v>
      </c>
      <c r="C266" s="261" t="s">
        <v>1811</v>
      </c>
      <c r="D266" s="65">
        <v>1351924</v>
      </c>
      <c r="E266" s="65">
        <v>790875.5399999998</v>
      </c>
      <c r="F266" s="58">
        <f t="shared" ref="F266:F329" si="4">E266/$E$1070</f>
        <v>9.4781105035779509E-4</v>
      </c>
    </row>
    <row r="267" spans="1:6" x14ac:dyDescent="0.3">
      <c r="A267" s="65" t="s">
        <v>2181</v>
      </c>
      <c r="B267" s="261" t="s">
        <v>96</v>
      </c>
      <c r="C267" s="261" t="s">
        <v>2345</v>
      </c>
      <c r="D267" s="65">
        <v>6135691</v>
      </c>
      <c r="E267" s="65">
        <v>214749.18500000008</v>
      </c>
      <c r="F267" s="58">
        <f t="shared" si="4"/>
        <v>2.5736242974252381E-4</v>
      </c>
    </row>
    <row r="268" spans="1:6" x14ac:dyDescent="0.3">
      <c r="A268" s="65" t="s">
        <v>392</v>
      </c>
      <c r="B268" s="261" t="s">
        <v>96</v>
      </c>
      <c r="C268" s="261" t="s">
        <v>393</v>
      </c>
      <c r="D268" s="65">
        <v>612145</v>
      </c>
      <c r="E268" s="65">
        <v>2919931.6499999994</v>
      </c>
      <c r="F268" s="58">
        <f t="shared" si="4"/>
        <v>3.4993413554798647E-3</v>
      </c>
    </row>
    <row r="269" spans="1:6" x14ac:dyDescent="0.3">
      <c r="A269" s="65" t="s">
        <v>519</v>
      </c>
      <c r="B269" s="261" t="s">
        <v>96</v>
      </c>
      <c r="C269" s="261" t="s">
        <v>520</v>
      </c>
      <c r="D269" s="65">
        <v>302761</v>
      </c>
      <c r="E269" s="65">
        <v>920393.44000000018</v>
      </c>
      <c r="F269" s="58">
        <f t="shared" si="4"/>
        <v>1.1030295273878677E-3</v>
      </c>
    </row>
    <row r="270" spans="1:6" x14ac:dyDescent="0.3">
      <c r="A270" s="65" t="s">
        <v>1063</v>
      </c>
      <c r="B270" s="261" t="s">
        <v>96</v>
      </c>
      <c r="C270" s="261" t="s">
        <v>1064</v>
      </c>
      <c r="D270" s="65">
        <v>4575</v>
      </c>
      <c r="E270" s="65">
        <v>11208.75</v>
      </c>
      <c r="F270" s="58">
        <f t="shared" si="4"/>
        <v>1.3432931698327575E-5</v>
      </c>
    </row>
    <row r="271" spans="1:6" x14ac:dyDescent="0.3">
      <c r="A271" s="65" t="s">
        <v>692</v>
      </c>
      <c r="B271" s="261" t="s">
        <v>96</v>
      </c>
      <c r="C271" s="261" t="s">
        <v>693</v>
      </c>
      <c r="D271" s="65">
        <v>6468</v>
      </c>
      <c r="E271" s="65">
        <v>1186166.5199999986</v>
      </c>
      <c r="F271" s="58">
        <f t="shared" si="4"/>
        <v>1.4215406576114991E-3</v>
      </c>
    </row>
    <row r="272" spans="1:6" x14ac:dyDescent="0.3">
      <c r="A272" s="65" t="s">
        <v>1969</v>
      </c>
      <c r="B272" s="261" t="s">
        <v>96</v>
      </c>
      <c r="C272" s="261" t="s">
        <v>2063</v>
      </c>
      <c r="D272" s="65">
        <v>4644</v>
      </c>
      <c r="E272" s="65">
        <v>62229.599999999999</v>
      </c>
      <c r="F272" s="58">
        <f t="shared" si="4"/>
        <v>7.4577982952090614E-5</v>
      </c>
    </row>
    <row r="273" spans="1:6" x14ac:dyDescent="0.3">
      <c r="A273" s="65" t="s">
        <v>1970</v>
      </c>
      <c r="B273" s="261" t="s">
        <v>96</v>
      </c>
      <c r="C273" s="261" t="s">
        <v>2064</v>
      </c>
      <c r="D273" s="65">
        <v>37465</v>
      </c>
      <c r="E273" s="65">
        <v>128130.3</v>
      </c>
      <c r="F273" s="58">
        <f t="shared" si="4"/>
        <v>1.5355553191803025E-4</v>
      </c>
    </row>
    <row r="274" spans="1:6" x14ac:dyDescent="0.3">
      <c r="A274" s="65" t="s">
        <v>1358</v>
      </c>
      <c r="B274" s="261" t="s">
        <v>96</v>
      </c>
      <c r="C274" s="261" t="s">
        <v>1359</v>
      </c>
      <c r="D274" s="65">
        <v>1316061</v>
      </c>
      <c r="E274" s="65">
        <v>9212.4269999999997</v>
      </c>
      <c r="F274" s="58">
        <f t="shared" si="4"/>
        <v>1.1040473082799492E-5</v>
      </c>
    </row>
    <row r="275" spans="1:6" x14ac:dyDescent="0.3">
      <c r="A275" s="65" t="s">
        <v>476</v>
      </c>
      <c r="B275" s="261" t="s">
        <v>96</v>
      </c>
      <c r="C275" s="261" t="s">
        <v>477</v>
      </c>
      <c r="D275" s="65">
        <v>25602</v>
      </c>
      <c r="E275" s="65">
        <v>879684.72000000032</v>
      </c>
      <c r="F275" s="58">
        <f t="shared" si="4"/>
        <v>1.0542428691711762E-3</v>
      </c>
    </row>
    <row r="276" spans="1:6" x14ac:dyDescent="0.3">
      <c r="A276" s="65" t="s">
        <v>322</v>
      </c>
      <c r="B276" s="261" t="s">
        <v>96</v>
      </c>
      <c r="C276" s="261" t="s">
        <v>323</v>
      </c>
      <c r="D276" s="65">
        <v>30208</v>
      </c>
      <c r="E276" s="65">
        <v>4435138.5600000052</v>
      </c>
      <c r="F276" s="58">
        <f t="shared" si="4"/>
        <v>5.3152147517875753E-3</v>
      </c>
    </row>
    <row r="277" spans="1:6" x14ac:dyDescent="0.3">
      <c r="A277" s="65" t="s">
        <v>979</v>
      </c>
      <c r="B277" s="261" t="s">
        <v>96</v>
      </c>
      <c r="C277" s="261" t="s">
        <v>980</v>
      </c>
      <c r="D277" s="65">
        <v>60000</v>
      </c>
      <c r="E277" s="65">
        <v>34200</v>
      </c>
      <c r="F277" s="58">
        <f t="shared" si="4"/>
        <v>4.0986395814234691E-5</v>
      </c>
    </row>
    <row r="278" spans="1:6" x14ac:dyDescent="0.3">
      <c r="A278" s="65" t="s">
        <v>2182</v>
      </c>
      <c r="B278" s="261" t="s">
        <v>96</v>
      </c>
      <c r="C278" s="261" t="s">
        <v>297</v>
      </c>
      <c r="D278" s="65">
        <v>153376</v>
      </c>
      <c r="E278" s="65">
        <v>5512333.4400000041</v>
      </c>
      <c r="F278" s="58">
        <f t="shared" si="4"/>
        <v>6.6061602406983066E-3</v>
      </c>
    </row>
    <row r="279" spans="1:6" x14ac:dyDescent="0.3">
      <c r="A279" s="65" t="s">
        <v>1079</v>
      </c>
      <c r="B279" s="261" t="s">
        <v>96</v>
      </c>
      <c r="C279" s="261" t="s">
        <v>1080</v>
      </c>
      <c r="D279" s="65">
        <v>114537</v>
      </c>
      <c r="E279" s="65">
        <v>9162.9599999999991</v>
      </c>
      <c r="F279" s="58">
        <f t="shared" si="4"/>
        <v>1.0981190216081868E-5</v>
      </c>
    </row>
    <row r="280" spans="1:6" x14ac:dyDescent="0.3">
      <c r="A280" s="65" t="s">
        <v>1167</v>
      </c>
      <c r="B280" s="261" t="s">
        <v>96</v>
      </c>
      <c r="C280" s="261" t="s">
        <v>1168</v>
      </c>
      <c r="D280" s="65">
        <v>70000</v>
      </c>
      <c r="E280" s="65">
        <v>3850</v>
      </c>
      <c r="F280" s="58">
        <f t="shared" si="4"/>
        <v>4.6139656106667705E-6</v>
      </c>
    </row>
    <row r="281" spans="1:6" x14ac:dyDescent="0.3">
      <c r="A281" s="65" t="s">
        <v>1111</v>
      </c>
      <c r="B281" s="261" t="s">
        <v>96</v>
      </c>
      <c r="C281" s="261" t="s">
        <v>1112</v>
      </c>
      <c r="D281" s="65">
        <v>5897</v>
      </c>
      <c r="E281" s="65">
        <v>29190.15</v>
      </c>
      <c r="F281" s="58">
        <f t="shared" si="4"/>
        <v>3.4982428122131074E-5</v>
      </c>
    </row>
    <row r="282" spans="1:6" x14ac:dyDescent="0.3">
      <c r="A282" s="65" t="s">
        <v>791</v>
      </c>
      <c r="B282" s="261" t="s">
        <v>96</v>
      </c>
      <c r="C282" s="261" t="s">
        <v>792</v>
      </c>
      <c r="D282" s="65">
        <v>6925</v>
      </c>
      <c r="E282" s="65">
        <v>26730.5</v>
      </c>
      <c r="F282" s="58">
        <f t="shared" si="4"/>
        <v>3.2034703313228083E-5</v>
      </c>
    </row>
    <row r="283" spans="1:6" x14ac:dyDescent="0.3">
      <c r="A283" s="65" t="s">
        <v>665</v>
      </c>
      <c r="B283" s="261" t="s">
        <v>96</v>
      </c>
      <c r="C283" s="261" t="s">
        <v>666</v>
      </c>
      <c r="D283" s="65">
        <v>73617</v>
      </c>
      <c r="E283" s="65">
        <v>262076.51999999996</v>
      </c>
      <c r="F283" s="58">
        <f t="shared" si="4"/>
        <v>3.1408105211512256E-4</v>
      </c>
    </row>
    <row r="284" spans="1:6" x14ac:dyDescent="0.3">
      <c r="A284" s="65" t="s">
        <v>1493</v>
      </c>
      <c r="B284" s="261" t="s">
        <v>96</v>
      </c>
      <c r="C284" s="261" t="s">
        <v>1494</v>
      </c>
      <c r="D284" s="65">
        <v>475</v>
      </c>
      <c r="E284" s="65">
        <v>275.5</v>
      </c>
      <c r="F284" s="58">
        <f t="shared" si="4"/>
        <v>3.3016818850355721E-7</v>
      </c>
    </row>
    <row r="285" spans="1:6" x14ac:dyDescent="0.3">
      <c r="A285" s="65" t="s">
        <v>653</v>
      </c>
      <c r="B285" s="261" t="s">
        <v>96</v>
      </c>
      <c r="C285" s="261" t="s">
        <v>654</v>
      </c>
      <c r="D285" s="65">
        <v>50966</v>
      </c>
      <c r="E285" s="65">
        <v>269100.48000000016</v>
      </c>
      <c r="F285" s="58">
        <f t="shared" si="4"/>
        <v>3.2249879494387581E-4</v>
      </c>
    </row>
    <row r="286" spans="1:6" x14ac:dyDescent="0.3">
      <c r="A286" s="65" t="s">
        <v>1084</v>
      </c>
      <c r="B286" s="261" t="s">
        <v>96</v>
      </c>
      <c r="C286" s="261" t="s">
        <v>921</v>
      </c>
      <c r="D286" s="65">
        <v>40000</v>
      </c>
      <c r="E286" s="65">
        <v>36600</v>
      </c>
      <c r="F286" s="58">
        <f t="shared" si="4"/>
        <v>4.3862634116987998E-5</v>
      </c>
    </row>
    <row r="287" spans="1:6" x14ac:dyDescent="0.3">
      <c r="A287" s="65" t="s">
        <v>1623</v>
      </c>
      <c r="B287" s="261" t="s">
        <v>96</v>
      </c>
      <c r="C287" s="261" t="s">
        <v>1744</v>
      </c>
      <c r="D287" s="65">
        <v>19778</v>
      </c>
      <c r="E287" s="65">
        <v>120250.24000000001</v>
      </c>
      <c r="F287" s="58">
        <f t="shared" si="4"/>
        <v>1.4411181091803266E-4</v>
      </c>
    </row>
    <row r="288" spans="1:6" x14ac:dyDescent="0.3">
      <c r="A288" s="65" t="s">
        <v>478</v>
      </c>
      <c r="B288" s="261" t="s">
        <v>96</v>
      </c>
      <c r="C288" s="261" t="s">
        <v>479</v>
      </c>
      <c r="D288" s="65">
        <v>42840</v>
      </c>
      <c r="E288" s="65">
        <v>990460.80000000144</v>
      </c>
      <c r="F288" s="58">
        <f t="shared" si="4"/>
        <v>1.1870005376398713E-3</v>
      </c>
    </row>
    <row r="289" spans="1:6" x14ac:dyDescent="0.3">
      <c r="A289" s="65" t="s">
        <v>2183</v>
      </c>
      <c r="B289" s="261" t="s">
        <v>96</v>
      </c>
      <c r="C289" s="261" t="s">
        <v>2346</v>
      </c>
      <c r="D289" s="65">
        <v>7000</v>
      </c>
      <c r="E289" s="65">
        <v>16730</v>
      </c>
      <c r="F289" s="58">
        <f t="shared" si="4"/>
        <v>2.0049777835442876E-5</v>
      </c>
    </row>
    <row r="290" spans="1:6" x14ac:dyDescent="0.3">
      <c r="A290" s="65" t="s">
        <v>517</v>
      </c>
      <c r="B290" s="261" t="s">
        <v>96</v>
      </c>
      <c r="C290" s="261" t="s">
        <v>518</v>
      </c>
      <c r="D290" s="65">
        <v>32924</v>
      </c>
      <c r="E290" s="65">
        <v>589998.07999999984</v>
      </c>
      <c r="F290" s="58">
        <f t="shared" si="4"/>
        <v>7.0707294843621335E-4</v>
      </c>
    </row>
    <row r="291" spans="1:6" x14ac:dyDescent="0.3">
      <c r="A291" s="65" t="s">
        <v>1595</v>
      </c>
      <c r="B291" s="261" t="s">
        <v>96</v>
      </c>
      <c r="C291" s="261" t="s">
        <v>1721</v>
      </c>
      <c r="D291" s="65">
        <v>40747</v>
      </c>
      <c r="E291" s="65">
        <v>1892698.1500000022</v>
      </c>
      <c r="F291" s="58">
        <f t="shared" si="4"/>
        <v>2.2682712144084746E-3</v>
      </c>
    </row>
    <row r="292" spans="1:6" x14ac:dyDescent="0.3">
      <c r="A292" s="65" t="s">
        <v>2184</v>
      </c>
      <c r="B292" s="261" t="s">
        <v>96</v>
      </c>
      <c r="C292" s="261" t="s">
        <v>2347</v>
      </c>
      <c r="D292" s="65">
        <v>4890</v>
      </c>
      <c r="E292" s="65">
        <v>484.11</v>
      </c>
      <c r="F292" s="58">
        <f t="shared" si="4"/>
        <v>5.8017321864412738E-7</v>
      </c>
    </row>
    <row r="293" spans="1:6" x14ac:dyDescent="0.3">
      <c r="A293" s="65" t="s">
        <v>358</v>
      </c>
      <c r="B293" s="261" t="s">
        <v>96</v>
      </c>
      <c r="C293" s="261" t="s">
        <v>359</v>
      </c>
      <c r="D293" s="65">
        <v>157172</v>
      </c>
      <c r="E293" s="65">
        <v>3553658.9199999971</v>
      </c>
      <c r="F293" s="58">
        <f t="shared" si="4"/>
        <v>4.2588207919270656E-3</v>
      </c>
    </row>
    <row r="294" spans="1:6" x14ac:dyDescent="0.3">
      <c r="A294" s="65" t="s">
        <v>1246</v>
      </c>
      <c r="B294" s="261" t="s">
        <v>96</v>
      </c>
      <c r="C294" s="261" t="s">
        <v>1247</v>
      </c>
      <c r="D294" s="65">
        <v>9166</v>
      </c>
      <c r="E294" s="65">
        <v>26948.04</v>
      </c>
      <c r="F294" s="58">
        <f t="shared" si="4"/>
        <v>3.2295410346720147E-5</v>
      </c>
    </row>
    <row r="295" spans="1:6" x14ac:dyDescent="0.3">
      <c r="A295" s="65" t="s">
        <v>856</v>
      </c>
      <c r="B295" s="261" t="s">
        <v>96</v>
      </c>
      <c r="C295" s="261" t="s">
        <v>857</v>
      </c>
      <c r="D295" s="65">
        <v>21506</v>
      </c>
      <c r="E295" s="65">
        <v>196564.84</v>
      </c>
      <c r="F295" s="58">
        <f t="shared" si="4"/>
        <v>2.3556971740940676E-4</v>
      </c>
    </row>
    <row r="296" spans="1:6" x14ac:dyDescent="0.3">
      <c r="A296" s="65" t="s">
        <v>1973</v>
      </c>
      <c r="B296" s="261" t="s">
        <v>96</v>
      </c>
      <c r="C296" s="261" t="s">
        <v>2068</v>
      </c>
      <c r="D296" s="65">
        <v>31261</v>
      </c>
      <c r="E296" s="65">
        <v>125981.83000000002</v>
      </c>
      <c r="F296" s="58">
        <f t="shared" si="4"/>
        <v>1.5098073537373179E-4</v>
      </c>
    </row>
    <row r="297" spans="1:6" x14ac:dyDescent="0.3">
      <c r="A297" s="65" t="s">
        <v>1974</v>
      </c>
      <c r="B297" s="261" t="s">
        <v>96</v>
      </c>
      <c r="C297" s="261" t="s">
        <v>2069</v>
      </c>
      <c r="D297" s="65">
        <v>33768</v>
      </c>
      <c r="E297" s="65">
        <v>87459.119999999981</v>
      </c>
      <c r="F297" s="58">
        <f t="shared" si="4"/>
        <v>1.0481386286212423E-4</v>
      </c>
    </row>
    <row r="298" spans="1:6" x14ac:dyDescent="0.3">
      <c r="A298" s="65" t="s">
        <v>1050</v>
      </c>
      <c r="B298" s="261" t="s">
        <v>96</v>
      </c>
      <c r="C298" s="261" t="s">
        <v>1051</v>
      </c>
      <c r="D298" s="65">
        <v>55955</v>
      </c>
      <c r="E298" s="65">
        <v>45323.55</v>
      </c>
      <c r="F298" s="58">
        <f t="shared" si="4"/>
        <v>5.4317221052814523E-5</v>
      </c>
    </row>
    <row r="299" spans="1:6" x14ac:dyDescent="0.3">
      <c r="A299" s="65" t="s">
        <v>2185</v>
      </c>
      <c r="B299" s="261" t="s">
        <v>96</v>
      </c>
      <c r="C299" s="261" t="s">
        <v>2348</v>
      </c>
      <c r="D299" s="65">
        <v>346000</v>
      </c>
      <c r="E299" s="65">
        <v>32870</v>
      </c>
      <c r="F299" s="58">
        <f t="shared" si="4"/>
        <v>3.9392480421458893E-5</v>
      </c>
    </row>
    <row r="300" spans="1:6" x14ac:dyDescent="0.3">
      <c r="A300" s="65" t="s">
        <v>2186</v>
      </c>
      <c r="B300" s="261" t="s">
        <v>96</v>
      </c>
      <c r="C300" s="261" t="s">
        <v>2349</v>
      </c>
      <c r="D300" s="65">
        <v>150</v>
      </c>
      <c r="E300" s="65">
        <v>4869</v>
      </c>
      <c r="F300" s="58">
        <f t="shared" si="4"/>
        <v>5.8351684567107805E-6</v>
      </c>
    </row>
    <row r="301" spans="1:6" x14ac:dyDescent="0.3">
      <c r="A301" s="65" t="s">
        <v>1976</v>
      </c>
      <c r="B301" s="261" t="s">
        <v>96</v>
      </c>
      <c r="C301" s="261" t="s">
        <v>1128</v>
      </c>
      <c r="D301" s="65">
        <v>28508</v>
      </c>
      <c r="E301" s="65">
        <v>8837.48</v>
      </c>
      <c r="F301" s="58">
        <f t="shared" si="4"/>
        <v>1.0591124364923473E-5</v>
      </c>
    </row>
    <row r="302" spans="1:6" x14ac:dyDescent="0.3">
      <c r="A302" s="65" t="s">
        <v>2187</v>
      </c>
      <c r="B302" s="261" t="s">
        <v>96</v>
      </c>
      <c r="C302" s="261" t="s">
        <v>1204</v>
      </c>
      <c r="D302" s="65">
        <v>291</v>
      </c>
      <c r="E302" s="65">
        <v>10807.74</v>
      </c>
      <c r="F302" s="58">
        <f t="shared" si="4"/>
        <v>1.2952348230916282E-5</v>
      </c>
    </row>
    <row r="303" spans="1:6" x14ac:dyDescent="0.3">
      <c r="A303" s="65" t="s">
        <v>985</v>
      </c>
      <c r="B303" s="261" t="s">
        <v>96</v>
      </c>
      <c r="C303" s="261" t="s">
        <v>986</v>
      </c>
      <c r="D303" s="65">
        <v>6794</v>
      </c>
      <c r="E303" s="65">
        <v>13248.3</v>
      </c>
      <c r="F303" s="58">
        <f t="shared" si="4"/>
        <v>1.5877194960986124E-5</v>
      </c>
    </row>
    <row r="304" spans="1:6" x14ac:dyDescent="0.3">
      <c r="A304" s="65" t="s">
        <v>2188</v>
      </c>
      <c r="B304" s="261" t="s">
        <v>96</v>
      </c>
      <c r="C304" s="261" t="s">
        <v>2350</v>
      </c>
      <c r="D304" s="65">
        <v>49068</v>
      </c>
      <c r="E304" s="65">
        <v>147204</v>
      </c>
      <c r="F304" s="58">
        <f t="shared" si="4"/>
        <v>1.7641407629937435E-4</v>
      </c>
    </row>
    <row r="305" spans="1:6" x14ac:dyDescent="0.3">
      <c r="A305" s="65" t="s">
        <v>1002</v>
      </c>
      <c r="B305" s="261" t="s">
        <v>96</v>
      </c>
      <c r="C305" s="261" t="s">
        <v>1003</v>
      </c>
      <c r="D305" s="65">
        <v>16980</v>
      </c>
      <c r="E305" s="65">
        <v>38035.199999999997</v>
      </c>
      <c r="F305" s="58">
        <f t="shared" si="4"/>
        <v>4.558262462203448E-5</v>
      </c>
    </row>
    <row r="306" spans="1:6" x14ac:dyDescent="0.3">
      <c r="A306" s="65" t="s">
        <v>1978</v>
      </c>
      <c r="B306" s="261" t="s">
        <v>96</v>
      </c>
      <c r="C306" s="261" t="s">
        <v>2072</v>
      </c>
      <c r="D306" s="65">
        <v>40000</v>
      </c>
      <c r="E306" s="65">
        <v>13800</v>
      </c>
      <c r="F306" s="58">
        <f t="shared" si="4"/>
        <v>1.653837024083154E-5</v>
      </c>
    </row>
    <row r="307" spans="1:6" x14ac:dyDescent="0.3">
      <c r="A307" s="65" t="s">
        <v>1627</v>
      </c>
      <c r="B307" s="261" t="s">
        <v>96</v>
      </c>
      <c r="C307" s="261" t="s">
        <v>667</v>
      </c>
      <c r="D307" s="65">
        <v>16616176</v>
      </c>
      <c r="E307" s="65">
        <v>332323.52000000019</v>
      </c>
      <c r="F307" s="58">
        <f t="shared" si="4"/>
        <v>3.9826734880408615E-4</v>
      </c>
    </row>
    <row r="308" spans="1:6" x14ac:dyDescent="0.3">
      <c r="A308" s="65" t="s">
        <v>1282</v>
      </c>
      <c r="B308" s="261" t="s">
        <v>96</v>
      </c>
      <c r="C308" s="261" t="s">
        <v>1283</v>
      </c>
      <c r="D308" s="65">
        <v>13000</v>
      </c>
      <c r="E308" s="65">
        <v>6500</v>
      </c>
      <c r="F308" s="58">
        <f t="shared" si="4"/>
        <v>7.7898120699568855E-6</v>
      </c>
    </row>
    <row r="309" spans="1:6" x14ac:dyDescent="0.3">
      <c r="A309" s="65" t="s">
        <v>431</v>
      </c>
      <c r="B309" s="261" t="s">
        <v>96</v>
      </c>
      <c r="C309" s="261" t="s">
        <v>432</v>
      </c>
      <c r="D309" s="65">
        <v>129499</v>
      </c>
      <c r="E309" s="65">
        <v>799008.83000000019</v>
      </c>
      <c r="F309" s="58">
        <f t="shared" si="4"/>
        <v>9.5755825045171238E-4</v>
      </c>
    </row>
    <row r="310" spans="1:6" x14ac:dyDescent="0.3">
      <c r="A310" s="65" t="s">
        <v>461</v>
      </c>
      <c r="B310" s="261" t="s">
        <v>96</v>
      </c>
      <c r="C310" s="261" t="s">
        <v>462</v>
      </c>
      <c r="D310" s="65">
        <v>1441381</v>
      </c>
      <c r="E310" s="65">
        <v>151345.005</v>
      </c>
      <c r="F310" s="58">
        <f t="shared" si="4"/>
        <v>1.813767917964131E-4</v>
      </c>
    </row>
    <row r="311" spans="1:6" x14ac:dyDescent="0.3">
      <c r="A311" s="65" t="s">
        <v>1013</v>
      </c>
      <c r="B311" s="261" t="s">
        <v>96</v>
      </c>
      <c r="C311" s="261" t="s">
        <v>1014</v>
      </c>
      <c r="D311" s="65">
        <v>1779</v>
      </c>
      <c r="E311" s="65">
        <v>28517.370000000003</v>
      </c>
      <c r="F311" s="58">
        <f t="shared" si="4"/>
        <v>3.4176146619911754E-5</v>
      </c>
    </row>
    <row r="312" spans="1:6" x14ac:dyDescent="0.3">
      <c r="A312" s="65" t="s">
        <v>597</v>
      </c>
      <c r="B312" s="261" t="s">
        <v>96</v>
      </c>
      <c r="C312" s="261" t="s">
        <v>598</v>
      </c>
      <c r="D312" s="65">
        <v>13224</v>
      </c>
      <c r="E312" s="65">
        <v>233403.59999999998</v>
      </c>
      <c r="F312" s="58">
        <f t="shared" si="4"/>
        <v>2.7971848930021366E-4</v>
      </c>
    </row>
    <row r="313" spans="1:6" x14ac:dyDescent="0.3">
      <c r="A313" s="65" t="s">
        <v>1205</v>
      </c>
      <c r="B313" s="261" t="s">
        <v>96</v>
      </c>
      <c r="C313" s="261" t="s">
        <v>1206</v>
      </c>
      <c r="D313" s="65">
        <v>143381</v>
      </c>
      <c r="E313" s="65">
        <v>31543.82</v>
      </c>
      <c r="F313" s="58">
        <f t="shared" si="4"/>
        <v>3.7803143041314982E-5</v>
      </c>
    </row>
    <row r="314" spans="1:6" x14ac:dyDescent="0.3">
      <c r="A314" s="65" t="s">
        <v>1979</v>
      </c>
      <c r="B314" s="261" t="s">
        <v>96</v>
      </c>
      <c r="C314" s="261" t="s">
        <v>1411</v>
      </c>
      <c r="D314" s="65">
        <v>33896</v>
      </c>
      <c r="E314" s="65">
        <v>881.29600000000005</v>
      </c>
      <c r="F314" s="58">
        <f t="shared" si="4"/>
        <v>1.0561738796930345E-6</v>
      </c>
    </row>
    <row r="315" spans="1:6" x14ac:dyDescent="0.3">
      <c r="A315" s="65" t="s">
        <v>2189</v>
      </c>
      <c r="B315" s="261" t="s">
        <v>96</v>
      </c>
      <c r="C315" s="261" t="s">
        <v>2351</v>
      </c>
      <c r="D315" s="65">
        <v>20720</v>
      </c>
      <c r="E315" s="65">
        <v>87231.2</v>
      </c>
      <c r="F315" s="58">
        <f t="shared" si="4"/>
        <v>1.0454071609797277E-4</v>
      </c>
    </row>
    <row r="316" spans="1:6" x14ac:dyDescent="0.3">
      <c r="A316" s="65" t="s">
        <v>649</v>
      </c>
      <c r="B316" s="261" t="s">
        <v>96</v>
      </c>
      <c r="C316" s="261" t="s">
        <v>650</v>
      </c>
      <c r="D316" s="65">
        <v>2572</v>
      </c>
      <c r="E316" s="65">
        <v>6249.96</v>
      </c>
      <c r="F316" s="58">
        <f t="shared" si="4"/>
        <v>7.4901559761150358E-6</v>
      </c>
    </row>
    <row r="317" spans="1:6" x14ac:dyDescent="0.3">
      <c r="A317" s="65" t="s">
        <v>562</v>
      </c>
      <c r="B317" s="261" t="s">
        <v>96</v>
      </c>
      <c r="C317" s="261" t="s">
        <v>563</v>
      </c>
      <c r="D317" s="65">
        <v>89497</v>
      </c>
      <c r="E317" s="65">
        <v>461804.51999999984</v>
      </c>
      <c r="F317" s="58">
        <f t="shared" si="4"/>
        <v>5.53441603670253E-4</v>
      </c>
    </row>
    <row r="318" spans="1:6" x14ac:dyDescent="0.3">
      <c r="A318" s="65" t="s">
        <v>993</v>
      </c>
      <c r="B318" s="261" t="s">
        <v>96</v>
      </c>
      <c r="C318" s="261" t="s">
        <v>994</v>
      </c>
      <c r="D318" s="65">
        <v>37652</v>
      </c>
      <c r="E318" s="65">
        <v>13931.24</v>
      </c>
      <c r="F318" s="58">
        <f t="shared" si="4"/>
        <v>1.6695652538687102E-5</v>
      </c>
    </row>
    <row r="319" spans="1:6" x14ac:dyDescent="0.3">
      <c r="A319" s="65" t="s">
        <v>328</v>
      </c>
      <c r="B319" s="261" t="s">
        <v>96</v>
      </c>
      <c r="C319" s="261" t="s">
        <v>329</v>
      </c>
      <c r="D319" s="65">
        <v>590710</v>
      </c>
      <c r="E319" s="65">
        <v>2876757.7000000044</v>
      </c>
      <c r="F319" s="58">
        <f t="shared" si="4"/>
        <v>3.4476002852002218E-3</v>
      </c>
    </row>
    <row r="320" spans="1:6" x14ac:dyDescent="0.3">
      <c r="A320" s="65" t="s">
        <v>1695</v>
      </c>
      <c r="B320" s="261" t="s">
        <v>96</v>
      </c>
      <c r="C320" s="261" t="s">
        <v>1334</v>
      </c>
      <c r="D320" s="65">
        <v>4551</v>
      </c>
      <c r="E320" s="65">
        <v>50971.199999999997</v>
      </c>
      <c r="F320" s="58">
        <f t="shared" si="4"/>
        <v>6.1085549073874829E-5</v>
      </c>
    </row>
    <row r="321" spans="1:6" x14ac:dyDescent="0.3">
      <c r="A321" s="65" t="s">
        <v>800</v>
      </c>
      <c r="B321" s="261" t="s">
        <v>96</v>
      </c>
      <c r="C321" s="261" t="s">
        <v>801</v>
      </c>
      <c r="D321" s="65">
        <v>29632</v>
      </c>
      <c r="E321" s="65">
        <v>828510.71999999974</v>
      </c>
      <c r="F321" s="58">
        <f t="shared" si="4"/>
        <v>9.9291427796071815E-4</v>
      </c>
    </row>
    <row r="322" spans="1:6" x14ac:dyDescent="0.3">
      <c r="A322" s="65" t="s">
        <v>1092</v>
      </c>
      <c r="B322" s="261" t="s">
        <v>96</v>
      </c>
      <c r="C322" s="261" t="s">
        <v>1093</v>
      </c>
      <c r="D322" s="65">
        <v>2809</v>
      </c>
      <c r="E322" s="65">
        <v>1867.9849999999999</v>
      </c>
      <c r="F322" s="58">
        <f t="shared" si="4"/>
        <v>2.2386541691536017E-6</v>
      </c>
    </row>
    <row r="323" spans="1:6" x14ac:dyDescent="0.3">
      <c r="A323" s="65" t="s">
        <v>2190</v>
      </c>
      <c r="B323" s="261" t="s">
        <v>96</v>
      </c>
      <c r="C323" s="261" t="s">
        <v>2352</v>
      </c>
      <c r="D323" s="65">
        <v>883360</v>
      </c>
      <c r="E323" s="65">
        <v>251757.6</v>
      </c>
      <c r="F323" s="58">
        <f t="shared" si="4"/>
        <v>3.0171452172051962E-4</v>
      </c>
    </row>
    <row r="324" spans="1:6" x14ac:dyDescent="0.3">
      <c r="A324" s="65" t="s">
        <v>779</v>
      </c>
      <c r="B324" s="261" t="s">
        <v>96</v>
      </c>
      <c r="C324" s="261" t="s">
        <v>780</v>
      </c>
      <c r="D324" s="65">
        <v>52526</v>
      </c>
      <c r="E324" s="65">
        <v>199073.53999999998</v>
      </c>
      <c r="F324" s="58">
        <f t="shared" si="4"/>
        <v>2.3857622533862225E-4</v>
      </c>
    </row>
    <row r="325" spans="1:6" x14ac:dyDescent="0.3">
      <c r="A325" s="65" t="s">
        <v>1073</v>
      </c>
      <c r="B325" s="261" t="s">
        <v>96</v>
      </c>
      <c r="C325" s="261" t="s">
        <v>1074</v>
      </c>
      <c r="D325" s="65">
        <v>1760</v>
      </c>
      <c r="E325" s="65">
        <v>24076.799999999999</v>
      </c>
      <c r="F325" s="58">
        <f t="shared" si="4"/>
        <v>2.8854422653221221E-5</v>
      </c>
    </row>
    <row r="326" spans="1:6" x14ac:dyDescent="0.3">
      <c r="A326" s="65" t="s">
        <v>1311</v>
      </c>
      <c r="B326" s="261" t="s">
        <v>96</v>
      </c>
      <c r="C326" s="261" t="s">
        <v>1312</v>
      </c>
      <c r="D326" s="65">
        <v>518</v>
      </c>
      <c r="E326" s="65">
        <v>2714.3199999999997</v>
      </c>
      <c r="F326" s="58">
        <f t="shared" si="4"/>
        <v>3.2529296458039034E-6</v>
      </c>
    </row>
    <row r="327" spans="1:6" x14ac:dyDescent="0.3">
      <c r="A327" s="65" t="s">
        <v>1424</v>
      </c>
      <c r="B327" s="261" t="s">
        <v>96</v>
      </c>
      <c r="C327" s="261" t="s">
        <v>1425</v>
      </c>
      <c r="D327" s="65">
        <v>285</v>
      </c>
      <c r="E327" s="65">
        <v>286.42500000000001</v>
      </c>
      <c r="F327" s="58">
        <f t="shared" si="4"/>
        <v>3.4326106494421554E-7</v>
      </c>
    </row>
    <row r="328" spans="1:6" x14ac:dyDescent="0.3">
      <c r="A328" s="65" t="s">
        <v>1597</v>
      </c>
      <c r="B328" s="261" t="s">
        <v>96</v>
      </c>
      <c r="C328" s="261" t="s">
        <v>1722</v>
      </c>
      <c r="D328" s="65">
        <v>98697</v>
      </c>
      <c r="E328" s="65">
        <v>789576</v>
      </c>
      <c r="F328" s="58">
        <f t="shared" si="4"/>
        <v>9.4625363922281192E-4</v>
      </c>
    </row>
    <row r="329" spans="1:6" x14ac:dyDescent="0.3">
      <c r="A329" s="65" t="s">
        <v>1193</v>
      </c>
      <c r="B329" s="261" t="s">
        <v>96</v>
      </c>
      <c r="C329" s="261" t="s">
        <v>1194</v>
      </c>
      <c r="D329" s="65">
        <v>20000</v>
      </c>
      <c r="E329" s="65">
        <v>13700</v>
      </c>
      <c r="F329" s="58">
        <f t="shared" si="4"/>
        <v>1.6418526978216819E-5</v>
      </c>
    </row>
    <row r="330" spans="1:6" x14ac:dyDescent="0.3">
      <c r="A330" s="65" t="s">
        <v>1985</v>
      </c>
      <c r="B330" s="261" t="s">
        <v>96</v>
      </c>
      <c r="C330" s="261" t="s">
        <v>2079</v>
      </c>
      <c r="D330" s="65">
        <v>552762</v>
      </c>
      <c r="E330" s="65">
        <v>276381</v>
      </c>
      <c r="F330" s="58">
        <f t="shared" ref="F330:F393" si="5">E330/$E$1070</f>
        <v>3.3122400764719291E-4</v>
      </c>
    </row>
    <row r="331" spans="1:6" x14ac:dyDescent="0.3">
      <c r="A331" s="65" t="s">
        <v>1147</v>
      </c>
      <c r="B331" s="261" t="s">
        <v>96</v>
      </c>
      <c r="C331" s="261" t="s">
        <v>1148</v>
      </c>
      <c r="D331" s="65">
        <v>36200</v>
      </c>
      <c r="E331" s="65">
        <v>74210</v>
      </c>
      <c r="F331" s="58">
        <f t="shared" si="5"/>
        <v>8.8935685186384682E-5</v>
      </c>
    </row>
    <row r="332" spans="1:6" x14ac:dyDescent="0.3">
      <c r="A332" s="65" t="s">
        <v>1621</v>
      </c>
      <c r="B332" s="261" t="s">
        <v>96</v>
      </c>
      <c r="C332" s="261" t="s">
        <v>1742</v>
      </c>
      <c r="D332" s="65">
        <v>88580</v>
      </c>
      <c r="E332" s="65">
        <v>527051</v>
      </c>
      <c r="F332" s="58">
        <f t="shared" si="5"/>
        <v>6.3163511404351483E-4</v>
      </c>
    </row>
    <row r="333" spans="1:6" x14ac:dyDescent="0.3">
      <c r="A333" s="65" t="s">
        <v>1703</v>
      </c>
      <c r="B333" s="261" t="s">
        <v>96</v>
      </c>
      <c r="C333" s="261" t="s">
        <v>1819</v>
      </c>
      <c r="D333" s="65">
        <v>105906</v>
      </c>
      <c r="E333" s="65">
        <v>1906.308</v>
      </c>
      <c r="F333" s="58">
        <f t="shared" si="5"/>
        <v>2.2845817026854415E-6</v>
      </c>
    </row>
    <row r="334" spans="1:6" x14ac:dyDescent="0.3">
      <c r="A334" s="65" t="s">
        <v>1644</v>
      </c>
      <c r="B334" s="261" t="s">
        <v>96</v>
      </c>
      <c r="C334" s="261" t="s">
        <v>1766</v>
      </c>
      <c r="D334" s="65">
        <v>397743</v>
      </c>
      <c r="E334" s="65">
        <v>278420.10000000003</v>
      </c>
      <c r="F334" s="58">
        <f t="shared" si="5"/>
        <v>3.3366773161516976E-4</v>
      </c>
    </row>
    <row r="335" spans="1:6" x14ac:dyDescent="0.3">
      <c r="A335" s="65" t="s">
        <v>37</v>
      </c>
      <c r="B335" s="261" t="s">
        <v>96</v>
      </c>
      <c r="C335" s="261" t="s">
        <v>440</v>
      </c>
      <c r="D335" s="65">
        <v>139009</v>
      </c>
      <c r="E335" s="65">
        <v>5365747.400000005</v>
      </c>
      <c r="F335" s="58">
        <f t="shared" si="5"/>
        <v>6.430486747824587E-3</v>
      </c>
    </row>
    <row r="336" spans="1:6" x14ac:dyDescent="0.3">
      <c r="A336" s="65" t="s">
        <v>1211</v>
      </c>
      <c r="B336" s="261" t="s">
        <v>96</v>
      </c>
      <c r="C336" s="261" t="s">
        <v>1212</v>
      </c>
      <c r="D336" s="65">
        <v>3816</v>
      </c>
      <c r="E336" s="65">
        <v>19308.96</v>
      </c>
      <c r="F336" s="58">
        <f t="shared" si="5"/>
        <v>2.3140487640971492E-5</v>
      </c>
    </row>
    <row r="337" spans="1:6" x14ac:dyDescent="0.3">
      <c r="A337" s="65" t="s">
        <v>340</v>
      </c>
      <c r="B337" s="261" t="s">
        <v>96</v>
      </c>
      <c r="C337" s="261" t="s">
        <v>341</v>
      </c>
      <c r="D337" s="65">
        <v>157231</v>
      </c>
      <c r="E337" s="65">
        <v>3709079.2899999982</v>
      </c>
      <c r="F337" s="58">
        <f t="shared" si="5"/>
        <v>4.4450816341029386E-3</v>
      </c>
    </row>
    <row r="338" spans="1:6" x14ac:dyDescent="0.3">
      <c r="A338" s="65" t="s">
        <v>1629</v>
      </c>
      <c r="B338" s="261" t="s">
        <v>96</v>
      </c>
      <c r="C338" s="261" t="s">
        <v>799</v>
      </c>
      <c r="D338" s="65">
        <v>87130</v>
      </c>
      <c r="E338" s="65">
        <v>416481.39999999991</v>
      </c>
      <c r="F338" s="58">
        <f t="shared" si="5"/>
        <v>4.9912489794346783E-4</v>
      </c>
    </row>
    <row r="339" spans="1:6" x14ac:dyDescent="0.3">
      <c r="A339" s="65" t="s">
        <v>310</v>
      </c>
      <c r="B339" s="261" t="s">
        <v>96</v>
      </c>
      <c r="C339" s="261" t="s">
        <v>311</v>
      </c>
      <c r="D339" s="65">
        <v>48900</v>
      </c>
      <c r="E339" s="65">
        <v>3965301.0000000019</v>
      </c>
      <c r="F339" s="58">
        <f t="shared" si="5"/>
        <v>4.7521460908941729E-3</v>
      </c>
    </row>
    <row r="340" spans="1:6" x14ac:dyDescent="0.3">
      <c r="A340" s="65" t="s">
        <v>1682</v>
      </c>
      <c r="B340" s="261" t="s">
        <v>96</v>
      </c>
      <c r="C340" s="261" t="s">
        <v>1801</v>
      </c>
      <c r="D340" s="65">
        <v>9186</v>
      </c>
      <c r="E340" s="65">
        <v>71191.5</v>
      </c>
      <c r="F340" s="58">
        <f t="shared" si="5"/>
        <v>8.5318216304359324E-5</v>
      </c>
    </row>
    <row r="341" spans="1:6" x14ac:dyDescent="0.3">
      <c r="A341" s="65" t="s">
        <v>1058</v>
      </c>
      <c r="B341" s="261" t="s">
        <v>96</v>
      </c>
      <c r="C341" s="261" t="s">
        <v>1059</v>
      </c>
      <c r="D341" s="65">
        <v>118621</v>
      </c>
      <c r="E341" s="65">
        <v>11268.994999999999</v>
      </c>
      <c r="F341" s="58">
        <f t="shared" si="5"/>
        <v>1.3505131271889812E-5</v>
      </c>
    </row>
    <row r="342" spans="1:6" x14ac:dyDescent="0.3">
      <c r="A342" s="65" t="s">
        <v>635</v>
      </c>
      <c r="B342" s="261" t="s">
        <v>96</v>
      </c>
      <c r="C342" s="261" t="s">
        <v>636</v>
      </c>
      <c r="D342" s="65">
        <v>338194</v>
      </c>
      <c r="E342" s="65">
        <v>544492.34</v>
      </c>
      <c r="F342" s="58">
        <f t="shared" si="5"/>
        <v>6.5253738494324125E-4</v>
      </c>
    </row>
    <row r="343" spans="1:6" x14ac:dyDescent="0.3">
      <c r="A343" s="65" t="s">
        <v>698</v>
      </c>
      <c r="B343" s="261" t="s">
        <v>96</v>
      </c>
      <c r="C343" s="261" t="s">
        <v>699</v>
      </c>
      <c r="D343" s="65">
        <v>1322</v>
      </c>
      <c r="E343" s="65">
        <v>16617.54</v>
      </c>
      <c r="F343" s="58">
        <f t="shared" si="5"/>
        <v>1.9915002102306361E-5</v>
      </c>
    </row>
    <row r="344" spans="1:6" x14ac:dyDescent="0.3">
      <c r="A344" s="65" t="s">
        <v>1987</v>
      </c>
      <c r="B344" s="261" t="s">
        <v>96</v>
      </c>
      <c r="C344" s="261" t="s">
        <v>1826</v>
      </c>
      <c r="D344" s="65">
        <v>1141</v>
      </c>
      <c r="E344" s="65">
        <v>650.37</v>
      </c>
      <c r="F344" s="58">
        <f t="shared" si="5"/>
        <v>7.7942462706736302E-7</v>
      </c>
    </row>
    <row r="345" spans="1:6" x14ac:dyDescent="0.3">
      <c r="A345" s="65" t="s">
        <v>316</v>
      </c>
      <c r="B345" s="261" t="s">
        <v>96</v>
      </c>
      <c r="C345" s="261" t="s">
        <v>317</v>
      </c>
      <c r="D345" s="65">
        <v>82335</v>
      </c>
      <c r="E345" s="65">
        <v>2419002.3000000003</v>
      </c>
      <c r="F345" s="58">
        <f t="shared" si="5"/>
        <v>2.8990112790451489E-3</v>
      </c>
    </row>
    <row r="346" spans="1:6" x14ac:dyDescent="0.3">
      <c r="A346" s="65" t="s">
        <v>1988</v>
      </c>
      <c r="B346" s="261" t="s">
        <v>96</v>
      </c>
      <c r="C346" s="261" t="s">
        <v>2081</v>
      </c>
      <c r="D346" s="65">
        <v>46382</v>
      </c>
      <c r="E346" s="65">
        <v>6029.66</v>
      </c>
      <c r="F346" s="58">
        <f t="shared" si="5"/>
        <v>7.2261412685748054E-6</v>
      </c>
    </row>
    <row r="347" spans="1:6" x14ac:dyDescent="0.3">
      <c r="A347" s="65" t="s">
        <v>869</v>
      </c>
      <c r="B347" s="261" t="s">
        <v>96</v>
      </c>
      <c r="C347" s="261" t="s">
        <v>870</v>
      </c>
      <c r="D347" s="65">
        <v>25756</v>
      </c>
      <c r="E347" s="65">
        <v>1763255.7600000002</v>
      </c>
      <c r="F347" s="58">
        <f t="shared" si="5"/>
        <v>2.1131432310260005E-3</v>
      </c>
    </row>
    <row r="348" spans="1:6" x14ac:dyDescent="0.3">
      <c r="A348" s="65" t="s">
        <v>1989</v>
      </c>
      <c r="B348" s="261" t="s">
        <v>96</v>
      </c>
      <c r="C348" s="261" t="s">
        <v>2082</v>
      </c>
      <c r="D348" s="65">
        <v>1076738</v>
      </c>
      <c r="E348" s="65">
        <v>559903.75999999989</v>
      </c>
      <c r="F348" s="58">
        <f t="shared" si="5"/>
        <v>6.7100693348649885E-4</v>
      </c>
    </row>
    <row r="349" spans="1:6" x14ac:dyDescent="0.3">
      <c r="A349" s="65" t="s">
        <v>489</v>
      </c>
      <c r="B349" s="261" t="s">
        <v>96</v>
      </c>
      <c r="C349" s="261" t="s">
        <v>490</v>
      </c>
      <c r="D349" s="65">
        <v>29301</v>
      </c>
      <c r="E349" s="65">
        <v>3340900.0200000065</v>
      </c>
      <c r="F349" s="58">
        <f t="shared" si="5"/>
        <v>4.003843584663885E-3</v>
      </c>
    </row>
    <row r="350" spans="1:6" x14ac:dyDescent="0.3">
      <c r="A350" s="65" t="s">
        <v>1991</v>
      </c>
      <c r="B350" s="261" t="s">
        <v>96</v>
      </c>
      <c r="C350" s="261" t="s">
        <v>2085</v>
      </c>
      <c r="D350" s="65">
        <v>30138</v>
      </c>
      <c r="E350" s="65">
        <v>2948400.5399999996</v>
      </c>
      <c r="F350" s="58">
        <f t="shared" si="5"/>
        <v>3.5334594020860607E-3</v>
      </c>
    </row>
    <row r="351" spans="1:6" x14ac:dyDescent="0.3">
      <c r="A351" s="65" t="s">
        <v>1250</v>
      </c>
      <c r="B351" s="261" t="s">
        <v>96</v>
      </c>
      <c r="C351" s="261" t="s">
        <v>1251</v>
      </c>
      <c r="D351" s="65">
        <v>744169</v>
      </c>
      <c r="E351" s="65">
        <v>2448316.0100000007</v>
      </c>
      <c r="F351" s="58">
        <f t="shared" si="5"/>
        <v>2.9341417855025674E-3</v>
      </c>
    </row>
    <row r="352" spans="1:6" x14ac:dyDescent="0.3">
      <c r="A352" s="65" t="s">
        <v>1442</v>
      </c>
      <c r="B352" s="261" t="s">
        <v>96</v>
      </c>
      <c r="C352" s="261" t="s">
        <v>1443</v>
      </c>
      <c r="D352" s="65">
        <v>571</v>
      </c>
      <c r="E352" s="65">
        <v>242.67500000000001</v>
      </c>
      <c r="F352" s="58">
        <f t="shared" si="5"/>
        <v>2.9082963755027498E-7</v>
      </c>
    </row>
    <row r="353" spans="1:6" x14ac:dyDescent="0.3">
      <c r="A353" s="65" t="s">
        <v>927</v>
      </c>
      <c r="B353" s="261" t="s">
        <v>145</v>
      </c>
      <c r="C353" s="261" t="s">
        <v>928</v>
      </c>
      <c r="D353" s="65">
        <v>86</v>
      </c>
      <c r="E353" s="65">
        <v>22042.856940000001</v>
      </c>
      <c r="F353" s="58">
        <f t="shared" si="5"/>
        <v>2.6416878930391524E-5</v>
      </c>
    </row>
    <row r="354" spans="1:6" x14ac:dyDescent="0.3">
      <c r="A354" s="65" t="s">
        <v>694</v>
      </c>
      <c r="B354" s="261" t="s">
        <v>145</v>
      </c>
      <c r="C354" s="261" t="s">
        <v>695</v>
      </c>
      <c r="D354" s="65">
        <v>155</v>
      </c>
      <c r="E354" s="65">
        <v>559383.70840500004</v>
      </c>
      <c r="F354" s="58">
        <f t="shared" si="5"/>
        <v>6.7038368668777108E-4</v>
      </c>
    </row>
    <row r="355" spans="1:6" x14ac:dyDescent="0.3">
      <c r="A355" s="65" t="s">
        <v>1691</v>
      </c>
      <c r="B355" s="261" t="s">
        <v>145</v>
      </c>
      <c r="C355" s="261" t="s">
        <v>1808</v>
      </c>
      <c r="D355" s="65">
        <v>332</v>
      </c>
      <c r="E355" s="65">
        <v>5641.7025599999997</v>
      </c>
      <c r="F355" s="58">
        <f t="shared" si="5"/>
        <v>6.7612004149222552E-6</v>
      </c>
    </row>
    <row r="356" spans="1:6" x14ac:dyDescent="0.3">
      <c r="A356" s="65" t="s">
        <v>1185</v>
      </c>
      <c r="B356" s="261" t="s">
        <v>145</v>
      </c>
      <c r="C356" s="261" t="s">
        <v>2019</v>
      </c>
      <c r="D356" s="65">
        <v>6</v>
      </c>
      <c r="E356" s="65">
        <v>17153.141742</v>
      </c>
      <c r="F356" s="58">
        <f t="shared" si="5"/>
        <v>2.0556884704540443E-5</v>
      </c>
    </row>
    <row r="357" spans="1:6" x14ac:dyDescent="0.3">
      <c r="A357" s="65" t="s">
        <v>1924</v>
      </c>
      <c r="B357" s="261" t="s">
        <v>145</v>
      </c>
      <c r="C357" s="261" t="s">
        <v>1333</v>
      </c>
      <c r="D357" s="65">
        <v>4</v>
      </c>
      <c r="E357" s="65">
        <v>135.857496</v>
      </c>
      <c r="F357" s="58">
        <f t="shared" si="5"/>
        <v>1.628160557130645E-7</v>
      </c>
    </row>
    <row r="358" spans="1:6" x14ac:dyDescent="0.3">
      <c r="A358" s="65" t="s">
        <v>1930</v>
      </c>
      <c r="B358" s="261" t="s">
        <v>145</v>
      </c>
      <c r="C358" s="261" t="s">
        <v>2029</v>
      </c>
      <c r="D358" s="65">
        <v>1369</v>
      </c>
      <c r="E358" s="65">
        <v>3191.2786380000002</v>
      </c>
      <c r="F358" s="58">
        <f t="shared" si="5"/>
        <v>3.8245324389058421E-6</v>
      </c>
    </row>
    <row r="359" spans="1:6" x14ac:dyDescent="0.3">
      <c r="A359" s="65" t="s">
        <v>1934</v>
      </c>
      <c r="B359" s="261" t="s">
        <v>145</v>
      </c>
      <c r="C359" s="261" t="s">
        <v>2033</v>
      </c>
      <c r="D359" s="65">
        <v>267</v>
      </c>
      <c r="E359" s="65">
        <v>5313.7034370000001</v>
      </c>
      <c r="F359" s="58">
        <f t="shared" si="5"/>
        <v>6.3681155645713824E-6</v>
      </c>
    </row>
    <row r="360" spans="1:6" x14ac:dyDescent="0.3">
      <c r="A360" s="65" t="s">
        <v>1939</v>
      </c>
      <c r="B360" s="261" t="s">
        <v>145</v>
      </c>
      <c r="C360" s="261" t="s">
        <v>2037</v>
      </c>
      <c r="D360" s="65">
        <v>9999</v>
      </c>
      <c r="E360" s="65">
        <v>3376.4923170000002</v>
      </c>
      <c r="F360" s="58">
        <f t="shared" si="5"/>
        <v>4.0464985546281984E-6</v>
      </c>
    </row>
    <row r="361" spans="1:6" x14ac:dyDescent="0.3">
      <c r="A361" s="65" t="s">
        <v>1224</v>
      </c>
      <c r="B361" s="261" t="s">
        <v>145</v>
      </c>
      <c r="C361" s="261" t="s">
        <v>1225</v>
      </c>
      <c r="D361" s="65">
        <v>206</v>
      </c>
      <c r="E361" s="65">
        <v>6166.3965839999983</v>
      </c>
      <c r="F361" s="58">
        <f t="shared" si="5"/>
        <v>7.3900108520283218E-6</v>
      </c>
    </row>
    <row r="362" spans="1:6" x14ac:dyDescent="0.3">
      <c r="A362" s="65" t="s">
        <v>1700</v>
      </c>
      <c r="B362" s="261" t="s">
        <v>145</v>
      </c>
      <c r="C362" s="261" t="s">
        <v>1816</v>
      </c>
      <c r="D362" s="65">
        <v>122</v>
      </c>
      <c r="E362" s="65">
        <v>3721.0488</v>
      </c>
      <c r="F362" s="58">
        <f t="shared" si="5"/>
        <v>4.4594262854059359E-6</v>
      </c>
    </row>
    <row r="363" spans="1:6" x14ac:dyDescent="0.3">
      <c r="A363" s="65" t="s">
        <v>1108</v>
      </c>
      <c r="B363" s="261" t="s">
        <v>145</v>
      </c>
      <c r="C363" s="261" t="s">
        <v>2073</v>
      </c>
      <c r="D363" s="65">
        <v>31</v>
      </c>
      <c r="E363" s="65">
        <v>2217.2265779999998</v>
      </c>
      <c r="F363" s="58">
        <f t="shared" si="5"/>
        <v>2.6571966706359385E-6</v>
      </c>
    </row>
    <row r="364" spans="1:6" x14ac:dyDescent="0.3">
      <c r="A364" s="65" t="s">
        <v>1480</v>
      </c>
      <c r="B364" s="261" t="s">
        <v>145</v>
      </c>
      <c r="C364" s="261" t="s">
        <v>1481</v>
      </c>
      <c r="D364" s="65">
        <v>5</v>
      </c>
      <c r="E364" s="65">
        <v>67.591065</v>
      </c>
      <c r="F364" s="58">
        <f t="shared" si="5"/>
        <v>8.1003337532036977E-8</v>
      </c>
    </row>
    <row r="365" spans="1:6" x14ac:dyDescent="0.3">
      <c r="A365" s="65" t="s">
        <v>1642</v>
      </c>
      <c r="B365" s="261" t="s">
        <v>145</v>
      </c>
      <c r="C365" s="261" t="s">
        <v>1215</v>
      </c>
      <c r="D365" s="65">
        <v>2759</v>
      </c>
      <c r="E365" s="65">
        <v>379970.029041</v>
      </c>
      <c r="F365" s="58">
        <f t="shared" si="5"/>
        <v>4.5536847976083847E-4</v>
      </c>
    </row>
    <row r="366" spans="1:6" x14ac:dyDescent="0.3">
      <c r="A366" s="65" t="s">
        <v>1842</v>
      </c>
      <c r="B366" s="261" t="s">
        <v>658</v>
      </c>
      <c r="C366" s="261" t="s">
        <v>1344</v>
      </c>
      <c r="D366" s="65">
        <v>81</v>
      </c>
      <c r="E366" s="65">
        <v>9675.7461359999998</v>
      </c>
      <c r="F366" s="58">
        <f t="shared" si="5"/>
        <v>1.159572985170023E-5</v>
      </c>
    </row>
    <row r="367" spans="1:6" x14ac:dyDescent="0.3">
      <c r="A367" s="65" t="s">
        <v>2191</v>
      </c>
      <c r="B367" s="261" t="s">
        <v>658</v>
      </c>
      <c r="C367" s="261" t="s">
        <v>2353</v>
      </c>
      <c r="D367" s="65">
        <v>135</v>
      </c>
      <c r="E367" s="65">
        <v>41309.482949999998</v>
      </c>
      <c r="F367" s="58">
        <f t="shared" si="5"/>
        <v>4.9506632136552023E-5</v>
      </c>
    </row>
    <row r="368" spans="1:6" x14ac:dyDescent="0.3">
      <c r="A368" s="65" t="s">
        <v>797</v>
      </c>
      <c r="B368" s="261" t="s">
        <v>658</v>
      </c>
      <c r="C368" s="261" t="s">
        <v>798</v>
      </c>
      <c r="D368" s="65">
        <v>495</v>
      </c>
      <c r="E368" s="65">
        <v>73575.56151</v>
      </c>
      <c r="F368" s="58">
        <f t="shared" si="5"/>
        <v>8.8175353400685115E-5</v>
      </c>
    </row>
    <row r="369" spans="1:6" x14ac:dyDescent="0.3">
      <c r="A369" s="65" t="s">
        <v>657</v>
      </c>
      <c r="B369" s="261" t="s">
        <v>658</v>
      </c>
      <c r="C369" s="261" t="s">
        <v>659</v>
      </c>
      <c r="D369" s="65">
        <v>310</v>
      </c>
      <c r="E369" s="65">
        <v>192058.3734000001</v>
      </c>
      <c r="F369" s="58">
        <f t="shared" si="5"/>
        <v>2.3016902080732419E-4</v>
      </c>
    </row>
    <row r="370" spans="1:6" x14ac:dyDescent="0.3">
      <c r="A370" s="65" t="s">
        <v>1628</v>
      </c>
      <c r="B370" s="261" t="s">
        <v>658</v>
      </c>
      <c r="C370" s="261" t="s">
        <v>1747</v>
      </c>
      <c r="D370" s="65">
        <v>22</v>
      </c>
      <c r="E370" s="65">
        <v>6752.6804400000001</v>
      </c>
      <c r="F370" s="58">
        <f t="shared" si="5"/>
        <v>8.0926325532421193E-6</v>
      </c>
    </row>
    <row r="371" spans="1:6" x14ac:dyDescent="0.3">
      <c r="A371" s="65" t="s">
        <v>989</v>
      </c>
      <c r="B371" s="261" t="s">
        <v>494</v>
      </c>
      <c r="C371" s="261" t="s">
        <v>990</v>
      </c>
      <c r="D371" s="65">
        <v>291</v>
      </c>
      <c r="E371" s="65">
        <v>37333.763519999993</v>
      </c>
      <c r="F371" s="58">
        <f t="shared" si="5"/>
        <v>4.4742000259232617E-5</v>
      </c>
    </row>
    <row r="372" spans="1:6" x14ac:dyDescent="0.3">
      <c r="A372" s="65" t="s">
        <v>1329</v>
      </c>
      <c r="B372" s="261" t="s">
        <v>494</v>
      </c>
      <c r="C372" s="261" t="s">
        <v>1330</v>
      </c>
      <c r="D372" s="65">
        <v>36</v>
      </c>
      <c r="E372" s="65">
        <v>13651.272000000001</v>
      </c>
      <c r="F372" s="58">
        <f t="shared" si="5"/>
        <v>1.6360129753209919E-5</v>
      </c>
    </row>
    <row r="373" spans="1:6" x14ac:dyDescent="0.3">
      <c r="A373" s="65" t="s">
        <v>493</v>
      </c>
      <c r="B373" s="261" t="s">
        <v>494</v>
      </c>
      <c r="C373" s="261" t="s">
        <v>495</v>
      </c>
      <c r="D373" s="65">
        <v>930</v>
      </c>
      <c r="E373" s="65">
        <v>71022.890999999989</v>
      </c>
      <c r="F373" s="58">
        <f t="shared" si="5"/>
        <v>8.511614977769726E-5</v>
      </c>
    </row>
    <row r="374" spans="1:6" x14ac:dyDescent="0.3">
      <c r="A374" s="65" t="s">
        <v>1630</v>
      </c>
      <c r="B374" s="261" t="s">
        <v>494</v>
      </c>
      <c r="C374" s="261" t="s">
        <v>1750</v>
      </c>
      <c r="D374" s="65">
        <v>1330</v>
      </c>
      <c r="E374" s="65">
        <v>127349.41519999999</v>
      </c>
      <c r="F374" s="58">
        <f t="shared" si="5"/>
        <v>1.5261969409644779E-4</v>
      </c>
    </row>
    <row r="375" spans="1:6" x14ac:dyDescent="0.3">
      <c r="A375" s="65" t="s">
        <v>923</v>
      </c>
      <c r="B375" s="261" t="s">
        <v>2088</v>
      </c>
      <c r="C375" s="261" t="s">
        <v>924</v>
      </c>
      <c r="D375" s="65">
        <v>108</v>
      </c>
      <c r="E375" s="65">
        <v>37687.750631999996</v>
      </c>
      <c r="F375" s="58">
        <f t="shared" si="5"/>
        <v>4.5166229963489048E-5</v>
      </c>
    </row>
    <row r="376" spans="1:6" x14ac:dyDescent="0.3">
      <c r="A376" s="65" t="s">
        <v>686</v>
      </c>
      <c r="B376" s="261" t="s">
        <v>2088</v>
      </c>
      <c r="C376" s="261" t="s">
        <v>687</v>
      </c>
      <c r="D376" s="65">
        <v>353</v>
      </c>
      <c r="E376" s="65">
        <v>241796.54564999996</v>
      </c>
      <c r="F376" s="58">
        <f t="shared" si="5"/>
        <v>2.8977686919665394E-4</v>
      </c>
    </row>
    <row r="377" spans="1:6" x14ac:dyDescent="0.3">
      <c r="A377" s="65" t="s">
        <v>1290</v>
      </c>
      <c r="B377" s="261" t="s">
        <v>2088</v>
      </c>
      <c r="C377" s="261" t="s">
        <v>573</v>
      </c>
      <c r="D377" s="65">
        <v>88</v>
      </c>
      <c r="E377" s="65">
        <v>9703.1198880000011</v>
      </c>
      <c r="F377" s="58">
        <f t="shared" si="5"/>
        <v>1.1628535449197094E-5</v>
      </c>
    </row>
    <row r="378" spans="1:6" x14ac:dyDescent="0.3">
      <c r="A378" s="65" t="s">
        <v>572</v>
      </c>
      <c r="B378" s="261" t="s">
        <v>2088</v>
      </c>
      <c r="C378" s="261" t="s">
        <v>2002</v>
      </c>
      <c r="D378" s="65">
        <v>4</v>
      </c>
      <c r="E378" s="65">
        <v>6465.6126000000004</v>
      </c>
      <c r="F378" s="58">
        <f t="shared" si="5"/>
        <v>7.7486010878685112E-6</v>
      </c>
    </row>
    <row r="379" spans="1:6" x14ac:dyDescent="0.3">
      <c r="A379" s="65" t="s">
        <v>572</v>
      </c>
      <c r="B379" s="261" t="s">
        <v>2088</v>
      </c>
      <c r="C379" s="261" t="s">
        <v>574</v>
      </c>
      <c r="D379" s="65">
        <v>565</v>
      </c>
      <c r="E379" s="65">
        <v>910195.47359999968</v>
      </c>
      <c r="F379" s="58">
        <f t="shared" si="5"/>
        <v>1.0908079517337539E-3</v>
      </c>
    </row>
    <row r="380" spans="1:6" x14ac:dyDescent="0.3">
      <c r="A380" s="65" t="s">
        <v>1157</v>
      </c>
      <c r="B380" s="261" t="s">
        <v>2088</v>
      </c>
      <c r="C380" s="261" t="s">
        <v>1158</v>
      </c>
      <c r="D380" s="65">
        <v>185</v>
      </c>
      <c r="E380" s="65">
        <v>26317.639350000001</v>
      </c>
      <c r="F380" s="58">
        <f t="shared" si="5"/>
        <v>3.1539917640215737E-5</v>
      </c>
    </row>
    <row r="381" spans="1:6" x14ac:dyDescent="0.3">
      <c r="A381" s="65" t="s">
        <v>1638</v>
      </c>
      <c r="B381" s="261" t="s">
        <v>2088</v>
      </c>
      <c r="C381" s="261" t="s">
        <v>1758</v>
      </c>
      <c r="D381" s="65">
        <v>1517</v>
      </c>
      <c r="E381" s="65">
        <v>63517.346738999993</v>
      </c>
      <c r="F381" s="58">
        <f t="shared" si="5"/>
        <v>7.6121260658322887E-5</v>
      </c>
    </row>
    <row r="382" spans="1:6" x14ac:dyDescent="0.3">
      <c r="A382" s="65" t="s">
        <v>1641</v>
      </c>
      <c r="B382" s="261" t="s">
        <v>2088</v>
      </c>
      <c r="C382" s="261" t="s">
        <v>1761</v>
      </c>
      <c r="D382" s="65">
        <v>455</v>
      </c>
      <c r="E382" s="65">
        <v>22075.874730000003</v>
      </c>
      <c r="F382" s="58">
        <f t="shared" si="5"/>
        <v>2.6456448527170803E-5</v>
      </c>
    </row>
    <row r="383" spans="1:6" x14ac:dyDescent="0.3">
      <c r="A383" s="65" t="s">
        <v>696</v>
      </c>
      <c r="B383" s="261" t="s">
        <v>2088</v>
      </c>
      <c r="C383" s="261" t="s">
        <v>697</v>
      </c>
      <c r="D383" s="65">
        <v>691</v>
      </c>
      <c r="E383" s="65">
        <v>328232.10347999993</v>
      </c>
      <c r="F383" s="58">
        <f t="shared" si="5"/>
        <v>3.9336406175936016E-4</v>
      </c>
    </row>
    <row r="384" spans="1:6" x14ac:dyDescent="0.3">
      <c r="A384" s="65" t="s">
        <v>762</v>
      </c>
      <c r="B384" s="261" t="s">
        <v>2088</v>
      </c>
      <c r="C384" s="261" t="s">
        <v>763</v>
      </c>
      <c r="D384" s="65">
        <v>11207</v>
      </c>
      <c r="E384" s="65">
        <v>174505.82986200007</v>
      </c>
      <c r="F384" s="58">
        <f t="shared" si="5"/>
        <v>2.0913347995951551E-4</v>
      </c>
    </row>
    <row r="385" spans="1:6" x14ac:dyDescent="0.3">
      <c r="A385" s="65" t="s">
        <v>1687</v>
      </c>
      <c r="B385" s="261" t="s">
        <v>2088</v>
      </c>
      <c r="C385" s="261" t="s">
        <v>1804</v>
      </c>
      <c r="D385" s="65">
        <v>49</v>
      </c>
      <c r="E385" s="65">
        <v>10348.488359999999</v>
      </c>
      <c r="F385" s="58">
        <f t="shared" si="5"/>
        <v>1.2401966081928667E-5</v>
      </c>
    </row>
    <row r="386" spans="1:6" x14ac:dyDescent="0.3">
      <c r="A386" s="65" t="s">
        <v>1436</v>
      </c>
      <c r="B386" s="261" t="s">
        <v>2088</v>
      </c>
      <c r="C386" s="261" t="s">
        <v>1437</v>
      </c>
      <c r="D386" s="65">
        <v>19</v>
      </c>
      <c r="E386" s="65">
        <v>529.91360999999995</v>
      </c>
      <c r="F386" s="58">
        <f t="shared" si="5"/>
        <v>6.3506575926345007E-7</v>
      </c>
    </row>
    <row r="387" spans="1:6" x14ac:dyDescent="0.3">
      <c r="A387" s="65" t="s">
        <v>1680</v>
      </c>
      <c r="B387" s="261" t="s">
        <v>2088</v>
      </c>
      <c r="C387" s="261" t="s">
        <v>1798</v>
      </c>
      <c r="D387" s="65">
        <v>160</v>
      </c>
      <c r="E387" s="65">
        <v>19631.887199999997</v>
      </c>
      <c r="F387" s="58">
        <f t="shared" si="5"/>
        <v>2.3527494133321856E-5</v>
      </c>
    </row>
    <row r="388" spans="1:6" x14ac:dyDescent="0.3">
      <c r="A388" s="65" t="s">
        <v>2192</v>
      </c>
      <c r="B388" s="261" t="s">
        <v>2088</v>
      </c>
      <c r="C388" s="261" t="s">
        <v>2354</v>
      </c>
      <c r="D388" s="65">
        <v>77</v>
      </c>
      <c r="E388" s="65">
        <v>9373.5595799999992</v>
      </c>
      <c r="F388" s="58">
        <f t="shared" si="5"/>
        <v>1.1233579623806766E-5</v>
      </c>
    </row>
    <row r="389" spans="1:6" x14ac:dyDescent="0.3">
      <c r="A389" s="65" t="s">
        <v>1639</v>
      </c>
      <c r="B389" s="261" t="s">
        <v>2088</v>
      </c>
      <c r="C389" s="261" t="s">
        <v>1759</v>
      </c>
      <c r="D389" s="65">
        <v>10741</v>
      </c>
      <c r="E389" s="65">
        <v>116021.57312100001</v>
      </c>
      <c r="F389" s="58">
        <f t="shared" si="5"/>
        <v>1.3904403856513097E-4</v>
      </c>
    </row>
    <row r="390" spans="1:6" x14ac:dyDescent="0.3">
      <c r="A390" s="65" t="s">
        <v>2193</v>
      </c>
      <c r="B390" s="261" t="s">
        <v>2088</v>
      </c>
      <c r="C390" s="261" t="s">
        <v>2355</v>
      </c>
      <c r="D390" s="65">
        <v>16</v>
      </c>
      <c r="E390" s="65">
        <v>10805.255999999999</v>
      </c>
      <c r="F390" s="58">
        <f t="shared" si="5"/>
        <v>1.2949371324272931E-5</v>
      </c>
    </row>
    <row r="391" spans="1:6" x14ac:dyDescent="0.3">
      <c r="A391" s="65" t="s">
        <v>1936</v>
      </c>
      <c r="B391" s="261" t="s">
        <v>2088</v>
      </c>
      <c r="C391" s="261" t="s">
        <v>702</v>
      </c>
      <c r="D391" s="65">
        <v>2149</v>
      </c>
      <c r="E391" s="65">
        <v>228284.60810400004</v>
      </c>
      <c r="F391" s="58">
        <f t="shared" si="5"/>
        <v>2.7358372239906417E-4</v>
      </c>
    </row>
    <row r="392" spans="1:6" x14ac:dyDescent="0.3">
      <c r="A392" s="65" t="s">
        <v>1937</v>
      </c>
      <c r="B392" s="261" t="s">
        <v>2088</v>
      </c>
      <c r="C392" s="261" t="s">
        <v>2035</v>
      </c>
      <c r="D392" s="65">
        <v>502</v>
      </c>
      <c r="E392" s="65">
        <v>43288.241112000003</v>
      </c>
      <c r="F392" s="58">
        <f t="shared" si="5"/>
        <v>5.187804047714792E-5</v>
      </c>
    </row>
    <row r="393" spans="1:6" x14ac:dyDescent="0.3">
      <c r="A393" s="65" t="s">
        <v>605</v>
      </c>
      <c r="B393" s="261" t="s">
        <v>2088</v>
      </c>
      <c r="C393" s="261" t="s">
        <v>606</v>
      </c>
      <c r="D393" s="65">
        <v>815</v>
      </c>
      <c r="E393" s="65">
        <v>913937.84595000092</v>
      </c>
      <c r="F393" s="58">
        <f t="shared" si="5"/>
        <v>1.0952929328571868E-3</v>
      </c>
    </row>
    <row r="394" spans="1:6" x14ac:dyDescent="0.3">
      <c r="A394" s="65" t="s">
        <v>617</v>
      </c>
      <c r="B394" s="261" t="s">
        <v>2088</v>
      </c>
      <c r="C394" s="261" t="s">
        <v>618</v>
      </c>
      <c r="D394" s="65">
        <v>519</v>
      </c>
      <c r="E394" s="65">
        <v>334063.17040499998</v>
      </c>
      <c r="F394" s="58">
        <f t="shared" ref="F394:F457" si="6">E394/$E$1070</f>
        <v>4.0035220260752812E-4</v>
      </c>
    </row>
    <row r="395" spans="1:6" x14ac:dyDescent="0.3">
      <c r="A395" s="65" t="s">
        <v>892</v>
      </c>
      <c r="B395" s="261" t="s">
        <v>2088</v>
      </c>
      <c r="C395" s="261" t="s">
        <v>893</v>
      </c>
      <c r="D395" s="65">
        <v>651</v>
      </c>
      <c r="E395" s="65">
        <v>339606.74034000013</v>
      </c>
      <c r="F395" s="58">
        <f t="shared" si="6"/>
        <v>4.0699579768296108E-4</v>
      </c>
    </row>
    <row r="396" spans="1:6" x14ac:dyDescent="0.3">
      <c r="A396" s="65" t="s">
        <v>2194</v>
      </c>
      <c r="B396" s="261" t="s">
        <v>2088</v>
      </c>
      <c r="C396" s="261" t="s">
        <v>2356</v>
      </c>
      <c r="D396" s="65">
        <v>1267</v>
      </c>
      <c r="E396" s="65">
        <v>54449.895149999997</v>
      </c>
      <c r="F396" s="58">
        <f t="shared" si="6"/>
        <v>6.5254530838054905E-5</v>
      </c>
    </row>
    <row r="397" spans="1:6" x14ac:dyDescent="0.3">
      <c r="A397" s="65" t="s">
        <v>956</v>
      </c>
      <c r="B397" s="261" t="s">
        <v>2088</v>
      </c>
      <c r="C397" s="261" t="s">
        <v>957</v>
      </c>
      <c r="D397" s="65">
        <v>913</v>
      </c>
      <c r="E397" s="65">
        <v>377872.34413500002</v>
      </c>
      <c r="F397" s="58">
        <f t="shared" si="6"/>
        <v>4.5285454573011153E-4</v>
      </c>
    </row>
    <row r="398" spans="1:6" x14ac:dyDescent="0.3">
      <c r="A398" s="65" t="s">
        <v>1117</v>
      </c>
      <c r="B398" s="261" t="s">
        <v>2088</v>
      </c>
      <c r="C398" s="261" t="s">
        <v>1118</v>
      </c>
      <c r="D398" s="65">
        <v>98</v>
      </c>
      <c r="E398" s="65">
        <v>9695.26152</v>
      </c>
      <c r="F398" s="58">
        <f t="shared" si="6"/>
        <v>1.1619117724597621E-5</v>
      </c>
    </row>
    <row r="399" spans="1:6" x14ac:dyDescent="0.3">
      <c r="A399" s="65" t="s">
        <v>951</v>
      </c>
      <c r="B399" s="261" t="s">
        <v>2088</v>
      </c>
      <c r="C399" s="261" t="s">
        <v>952</v>
      </c>
      <c r="D399" s="65">
        <v>174</v>
      </c>
      <c r="E399" s="65">
        <v>9080.0986499999999</v>
      </c>
      <c r="F399" s="58">
        <f t="shared" si="6"/>
        <v>1.0881886470795264E-5</v>
      </c>
    </row>
    <row r="400" spans="1:6" x14ac:dyDescent="0.3">
      <c r="A400" s="65" t="s">
        <v>1440</v>
      </c>
      <c r="B400" s="261" t="s">
        <v>2088</v>
      </c>
      <c r="C400" s="261" t="s">
        <v>1441</v>
      </c>
      <c r="D400" s="65">
        <v>15</v>
      </c>
      <c r="E400" s="65">
        <v>666.73341000000005</v>
      </c>
      <c r="F400" s="58">
        <f t="shared" si="6"/>
        <v>7.9903507148638659E-7</v>
      </c>
    </row>
    <row r="401" spans="1:6" x14ac:dyDescent="0.3">
      <c r="A401" s="65" t="s">
        <v>1848</v>
      </c>
      <c r="B401" s="261" t="s">
        <v>302</v>
      </c>
      <c r="C401" s="261" t="s">
        <v>2004</v>
      </c>
      <c r="D401" s="65">
        <v>37</v>
      </c>
      <c r="E401" s="65">
        <v>10244.189999999999</v>
      </c>
      <c r="F401" s="58">
        <f t="shared" si="6"/>
        <v>1.2276971524451017E-5</v>
      </c>
    </row>
    <row r="402" spans="1:6" x14ac:dyDescent="0.3">
      <c r="A402" s="65" t="s">
        <v>1850</v>
      </c>
      <c r="B402" s="261" t="s">
        <v>302</v>
      </c>
      <c r="C402" s="261" t="s">
        <v>1720</v>
      </c>
      <c r="D402" s="65">
        <v>201754</v>
      </c>
      <c r="E402" s="65">
        <v>1750742.366540001</v>
      </c>
      <c r="F402" s="58">
        <f t="shared" si="6"/>
        <v>2.0981467720397203E-3</v>
      </c>
    </row>
    <row r="403" spans="1:6" x14ac:dyDescent="0.3">
      <c r="A403" s="65" t="s">
        <v>806</v>
      </c>
      <c r="B403" s="261" t="s">
        <v>302</v>
      </c>
      <c r="C403" s="261" t="s">
        <v>807</v>
      </c>
      <c r="D403" s="65">
        <v>3683</v>
      </c>
      <c r="E403" s="65">
        <v>118842.82302</v>
      </c>
      <c r="F403" s="58">
        <f t="shared" si="6"/>
        <v>1.4242511649060707E-4</v>
      </c>
    </row>
    <row r="404" spans="1:6" x14ac:dyDescent="0.3">
      <c r="A404" s="65" t="s">
        <v>1366</v>
      </c>
      <c r="B404" s="261" t="s">
        <v>302</v>
      </c>
      <c r="C404" s="261" t="s">
        <v>1367</v>
      </c>
      <c r="D404" s="65">
        <v>6</v>
      </c>
      <c r="E404" s="65">
        <v>1951.7824800000001</v>
      </c>
      <c r="F404" s="58">
        <f t="shared" si="6"/>
        <v>2.3390798031745204E-6</v>
      </c>
    </row>
    <row r="405" spans="1:6" x14ac:dyDescent="0.3">
      <c r="A405" s="65" t="s">
        <v>1370</v>
      </c>
      <c r="B405" s="261" t="s">
        <v>302</v>
      </c>
      <c r="C405" s="261" t="s">
        <v>1371</v>
      </c>
      <c r="D405" s="65">
        <v>8</v>
      </c>
      <c r="E405" s="65">
        <v>3047.78496</v>
      </c>
      <c r="F405" s="58">
        <f t="shared" si="6"/>
        <v>3.6525649335447787E-6</v>
      </c>
    </row>
    <row r="406" spans="1:6" x14ac:dyDescent="0.3">
      <c r="A406" s="65" t="s">
        <v>1604</v>
      </c>
      <c r="B406" s="261" t="s">
        <v>302</v>
      </c>
      <c r="C406" s="261" t="s">
        <v>1727</v>
      </c>
      <c r="D406" s="65">
        <v>112288</v>
      </c>
      <c r="E406" s="65">
        <v>919109.16979200009</v>
      </c>
      <c r="F406" s="58">
        <f t="shared" si="6"/>
        <v>1.1014904160698115E-3</v>
      </c>
    </row>
    <row r="407" spans="1:6" x14ac:dyDescent="0.3">
      <c r="A407" s="65" t="s">
        <v>2195</v>
      </c>
      <c r="B407" s="261" t="s">
        <v>302</v>
      </c>
      <c r="C407" s="261" t="s">
        <v>2357</v>
      </c>
      <c r="D407" s="65">
        <v>513</v>
      </c>
      <c r="E407" s="65">
        <v>18908.640324</v>
      </c>
      <c r="F407" s="58">
        <f t="shared" si="6"/>
        <v>2.2660731480364412E-5</v>
      </c>
    </row>
    <row r="408" spans="1:6" x14ac:dyDescent="0.3">
      <c r="A408" s="65" t="s">
        <v>820</v>
      </c>
      <c r="B408" s="261" t="s">
        <v>302</v>
      </c>
      <c r="C408" s="261" t="s">
        <v>821</v>
      </c>
      <c r="D408" s="65">
        <v>931</v>
      </c>
      <c r="E408" s="65">
        <v>86796.832080000007</v>
      </c>
      <c r="F408" s="58">
        <f t="shared" si="6"/>
        <v>1.0402015541089308E-4</v>
      </c>
    </row>
    <row r="409" spans="1:6" x14ac:dyDescent="0.3">
      <c r="A409" s="65" t="s">
        <v>853</v>
      </c>
      <c r="B409" s="261" t="s">
        <v>302</v>
      </c>
      <c r="C409" s="261" t="s">
        <v>2067</v>
      </c>
      <c r="D409" s="65">
        <v>1219</v>
      </c>
      <c r="E409" s="65">
        <v>147569.25340799999</v>
      </c>
      <c r="F409" s="58">
        <f t="shared" si="6"/>
        <v>1.7685180790033301E-4</v>
      </c>
    </row>
    <row r="410" spans="1:6" x14ac:dyDescent="0.3">
      <c r="A410" s="65" t="s">
        <v>920</v>
      </c>
      <c r="B410" s="261" t="s">
        <v>302</v>
      </c>
      <c r="C410" s="261" t="s">
        <v>921</v>
      </c>
      <c r="D410" s="65">
        <v>89117</v>
      </c>
      <c r="E410" s="65">
        <v>157912.47225599995</v>
      </c>
      <c r="F410" s="58">
        <f t="shared" si="6"/>
        <v>1.8924745882715696E-4</v>
      </c>
    </row>
    <row r="411" spans="1:6" x14ac:dyDescent="0.3">
      <c r="A411" s="65" t="s">
        <v>1438</v>
      </c>
      <c r="B411" s="261" t="s">
        <v>302</v>
      </c>
      <c r="C411" s="261" t="s">
        <v>1439</v>
      </c>
      <c r="D411" s="65">
        <v>5560</v>
      </c>
      <c r="E411" s="65">
        <v>604.563264</v>
      </c>
      <c r="F411" s="58">
        <f t="shared" si="6"/>
        <v>7.2452834014765087E-7</v>
      </c>
    </row>
    <row r="412" spans="1:6" x14ac:dyDescent="0.3">
      <c r="A412" s="65" t="s">
        <v>1981</v>
      </c>
      <c r="B412" s="261" t="s">
        <v>302</v>
      </c>
      <c r="C412" s="261" t="s">
        <v>2075</v>
      </c>
      <c r="D412" s="65">
        <v>541</v>
      </c>
      <c r="E412" s="65">
        <v>4832.3903140000002</v>
      </c>
      <c r="F412" s="58">
        <f t="shared" si="6"/>
        <v>5.7912942145753763E-6</v>
      </c>
    </row>
    <row r="413" spans="1:6" x14ac:dyDescent="0.3">
      <c r="A413" s="65" t="s">
        <v>1489</v>
      </c>
      <c r="B413" s="261" t="s">
        <v>302</v>
      </c>
      <c r="C413" s="261" t="s">
        <v>1490</v>
      </c>
      <c r="D413" s="65">
        <v>110</v>
      </c>
      <c r="E413" s="65">
        <v>161.470584</v>
      </c>
      <c r="F413" s="58">
        <f t="shared" si="6"/>
        <v>1.9351161602864417E-7</v>
      </c>
    </row>
    <row r="414" spans="1:6" x14ac:dyDescent="0.3">
      <c r="A414" s="65" t="s">
        <v>1986</v>
      </c>
      <c r="B414" s="261" t="s">
        <v>302</v>
      </c>
      <c r="C414" s="261" t="s">
        <v>2080</v>
      </c>
      <c r="D414" s="65">
        <v>400</v>
      </c>
      <c r="E414" s="65">
        <v>7204.6607999999997</v>
      </c>
      <c r="F414" s="58">
        <f t="shared" si="6"/>
        <v>8.6343005630438806E-6</v>
      </c>
    </row>
    <row r="415" spans="1:6" x14ac:dyDescent="0.3">
      <c r="A415" s="65" t="s">
        <v>301</v>
      </c>
      <c r="B415" s="261" t="s">
        <v>302</v>
      </c>
      <c r="C415" s="261" t="s">
        <v>303</v>
      </c>
      <c r="D415" s="65">
        <v>67118</v>
      </c>
      <c r="E415" s="65">
        <v>801432.41246400017</v>
      </c>
      <c r="F415" s="58">
        <f t="shared" si="6"/>
        <v>9.6046275074872819E-4</v>
      </c>
    </row>
    <row r="416" spans="1:6" x14ac:dyDescent="0.3">
      <c r="A416" s="65" t="s">
        <v>1829</v>
      </c>
      <c r="B416" s="261" t="s">
        <v>530</v>
      </c>
      <c r="C416" s="261">
        <v>700</v>
      </c>
      <c r="D416" s="65">
        <v>1921</v>
      </c>
      <c r="E416" s="65">
        <v>220585.1643</v>
      </c>
      <c r="F416" s="58">
        <f t="shared" si="6"/>
        <v>2.6435645774116348E-4</v>
      </c>
    </row>
    <row r="417" spans="1:6" x14ac:dyDescent="0.3">
      <c r="A417" s="65" t="s">
        <v>529</v>
      </c>
      <c r="B417" s="261" t="s">
        <v>530</v>
      </c>
      <c r="C417" s="261">
        <v>1211</v>
      </c>
      <c r="D417" s="65">
        <v>2273</v>
      </c>
      <c r="E417" s="65">
        <v>41547.246435000001</v>
      </c>
      <c r="F417" s="58">
        <f t="shared" si="6"/>
        <v>4.9791575654282487E-5</v>
      </c>
    </row>
    <row r="418" spans="1:6" x14ac:dyDescent="0.3">
      <c r="A418" s="65" t="s">
        <v>2196</v>
      </c>
      <c r="B418" s="261" t="s">
        <v>530</v>
      </c>
      <c r="C418" s="261">
        <v>1810</v>
      </c>
      <c r="D418" s="65">
        <v>359</v>
      </c>
      <c r="E418" s="65">
        <v>2704.6377900000002</v>
      </c>
      <c r="F418" s="58">
        <f t="shared" si="6"/>
        <v>3.2413261694466948E-6</v>
      </c>
    </row>
    <row r="419" spans="1:6" x14ac:dyDescent="0.3">
      <c r="A419" s="65" t="s">
        <v>1830</v>
      </c>
      <c r="B419" s="261" t="s">
        <v>530</v>
      </c>
      <c r="C419" s="261">
        <v>2097</v>
      </c>
      <c r="D419" s="65">
        <v>300</v>
      </c>
      <c r="E419" s="65">
        <v>23567.598000000002</v>
      </c>
      <c r="F419" s="58">
        <f t="shared" si="6"/>
        <v>2.8244178363121811E-5</v>
      </c>
    </row>
    <row r="420" spans="1:6" x14ac:dyDescent="0.3">
      <c r="A420" s="65" t="s">
        <v>1488</v>
      </c>
      <c r="B420" s="261" t="s">
        <v>530</v>
      </c>
      <c r="C420" s="261">
        <v>3690</v>
      </c>
      <c r="D420" s="65">
        <v>2</v>
      </c>
      <c r="E420" s="65">
        <v>39.605220000000003</v>
      </c>
      <c r="F420" s="58">
        <f t="shared" si="6"/>
        <v>4.7464187813738131E-8</v>
      </c>
    </row>
    <row r="421" spans="1:6" x14ac:dyDescent="0.3">
      <c r="A421" s="65" t="s">
        <v>1831</v>
      </c>
      <c r="B421" s="261" t="s">
        <v>530</v>
      </c>
      <c r="C421" s="261">
        <v>3750</v>
      </c>
      <c r="D421" s="65">
        <v>1948</v>
      </c>
      <c r="E421" s="65">
        <v>188769.67379999999</v>
      </c>
      <c r="F421" s="58">
        <f t="shared" si="6"/>
        <v>2.2622773590908675E-4</v>
      </c>
    </row>
    <row r="422" spans="1:6" x14ac:dyDescent="0.3">
      <c r="A422" s="65" t="s">
        <v>1832</v>
      </c>
      <c r="B422" s="261" t="s">
        <v>530</v>
      </c>
      <c r="C422" s="261">
        <v>6181</v>
      </c>
      <c r="D422" s="65">
        <v>200</v>
      </c>
      <c r="E422" s="65">
        <v>23694.12</v>
      </c>
      <c r="F422" s="58">
        <f t="shared" si="6"/>
        <v>2.8395806455847206E-5</v>
      </c>
    </row>
    <row r="423" spans="1:6" x14ac:dyDescent="0.3">
      <c r="A423" s="65" t="s">
        <v>1135</v>
      </c>
      <c r="B423" s="261" t="s">
        <v>530</v>
      </c>
      <c r="C423" s="261">
        <v>9988</v>
      </c>
      <c r="D423" s="65">
        <v>1961</v>
      </c>
      <c r="E423" s="65">
        <v>53681.90436</v>
      </c>
      <c r="F423" s="58">
        <f t="shared" si="6"/>
        <v>6.4334145618738338E-5</v>
      </c>
    </row>
    <row r="424" spans="1:6" x14ac:dyDescent="0.3">
      <c r="A424" s="65" t="s">
        <v>1834</v>
      </c>
      <c r="B424" s="261" t="s">
        <v>530</v>
      </c>
      <c r="C424" s="261">
        <v>9992</v>
      </c>
      <c r="D424" s="65">
        <v>1000</v>
      </c>
      <c r="E424" s="65">
        <v>35982.089999999997</v>
      </c>
      <c r="F424" s="58">
        <f t="shared" si="6"/>
        <v>4.3122110612965373E-5</v>
      </c>
    </row>
    <row r="425" spans="1:6" x14ac:dyDescent="0.3">
      <c r="A425" s="65" t="s">
        <v>1484</v>
      </c>
      <c r="B425" s="261" t="s">
        <v>482</v>
      </c>
      <c r="C425" s="261">
        <v>4477</v>
      </c>
      <c r="D425" s="65">
        <v>70</v>
      </c>
      <c r="E425" s="65">
        <v>212.13499999999999</v>
      </c>
      <c r="F425" s="58">
        <f t="shared" si="6"/>
        <v>2.5422950514773904E-7</v>
      </c>
    </row>
    <row r="426" spans="1:6" x14ac:dyDescent="0.3">
      <c r="A426" s="65" t="s">
        <v>1448</v>
      </c>
      <c r="B426" s="261" t="s">
        <v>482</v>
      </c>
      <c r="C426" s="261">
        <v>4478</v>
      </c>
      <c r="D426" s="65">
        <v>13</v>
      </c>
      <c r="E426" s="65">
        <v>371.11750000000001</v>
      </c>
      <c r="F426" s="58">
        <f t="shared" si="6"/>
        <v>4.4475932013418838E-7</v>
      </c>
    </row>
    <row r="427" spans="1:6" x14ac:dyDescent="0.3">
      <c r="A427" s="65" t="s">
        <v>2197</v>
      </c>
      <c r="B427" s="261" t="s">
        <v>482</v>
      </c>
      <c r="C427" s="261">
        <v>5803</v>
      </c>
      <c r="D427" s="65">
        <v>56</v>
      </c>
      <c r="E427" s="65">
        <v>9278.08</v>
      </c>
      <c r="F427" s="58">
        <f t="shared" si="6"/>
        <v>1.1119153780003935E-5</v>
      </c>
    </row>
    <row r="428" spans="1:6" x14ac:dyDescent="0.3">
      <c r="A428" s="65" t="s">
        <v>2198</v>
      </c>
      <c r="B428" s="261" t="s">
        <v>482</v>
      </c>
      <c r="C428" s="261">
        <v>6701</v>
      </c>
      <c r="D428" s="65">
        <v>181</v>
      </c>
      <c r="E428" s="65">
        <v>9130.5450000000001</v>
      </c>
      <c r="F428" s="58">
        <f t="shared" si="6"/>
        <v>1.0942343022505306E-5</v>
      </c>
    </row>
    <row r="429" spans="1:6" x14ac:dyDescent="0.3">
      <c r="A429" s="65" t="s">
        <v>1833</v>
      </c>
      <c r="B429" s="261" t="s">
        <v>482</v>
      </c>
      <c r="C429" s="261">
        <v>6758</v>
      </c>
      <c r="D429" s="65">
        <v>1944</v>
      </c>
      <c r="E429" s="65">
        <v>74315.232000000004</v>
      </c>
      <c r="F429" s="58">
        <f t="shared" si="6"/>
        <v>8.9061798648499418E-5</v>
      </c>
    </row>
    <row r="430" spans="1:6" x14ac:dyDescent="0.3">
      <c r="A430" s="65" t="s">
        <v>1660</v>
      </c>
      <c r="B430" s="261" t="s">
        <v>482</v>
      </c>
      <c r="C430" s="261">
        <v>6857</v>
      </c>
      <c r="D430" s="65">
        <v>219</v>
      </c>
      <c r="E430" s="65">
        <v>40850.6175</v>
      </c>
      <c r="F430" s="58">
        <f t="shared" si="6"/>
        <v>4.8956712810260304E-5</v>
      </c>
    </row>
    <row r="431" spans="1:6" x14ac:dyDescent="0.3">
      <c r="A431" s="65" t="s">
        <v>885</v>
      </c>
      <c r="B431" s="261" t="s">
        <v>482</v>
      </c>
      <c r="C431" s="261">
        <v>6861</v>
      </c>
      <c r="D431" s="65">
        <v>110</v>
      </c>
      <c r="E431" s="65">
        <v>59230.600000000006</v>
      </c>
      <c r="F431" s="58">
        <f t="shared" si="6"/>
        <v>7.0983883506275133E-5</v>
      </c>
    </row>
    <row r="432" spans="1:6" x14ac:dyDescent="0.3">
      <c r="A432" s="65" t="s">
        <v>629</v>
      </c>
      <c r="B432" s="261" t="s">
        <v>482</v>
      </c>
      <c r="C432" s="261">
        <v>7203</v>
      </c>
      <c r="D432" s="65">
        <v>6915</v>
      </c>
      <c r="E432" s="65">
        <v>220464.03000000006</v>
      </c>
      <c r="F432" s="58">
        <f t="shared" si="6"/>
        <v>2.6421128644389804E-4</v>
      </c>
    </row>
    <row r="433" spans="1:6" x14ac:dyDescent="0.3">
      <c r="A433" s="65" t="s">
        <v>1685</v>
      </c>
      <c r="B433" s="261" t="s">
        <v>482</v>
      </c>
      <c r="C433" s="261">
        <v>8001</v>
      </c>
      <c r="D433" s="65">
        <v>500</v>
      </c>
      <c r="E433" s="65">
        <v>9381.25</v>
      </c>
      <c r="F433" s="58">
        <f t="shared" si="6"/>
        <v>1.1242796074043544E-5</v>
      </c>
    </row>
    <row r="434" spans="1:6" x14ac:dyDescent="0.3">
      <c r="A434" s="65" t="s">
        <v>917</v>
      </c>
      <c r="B434" s="261" t="s">
        <v>482</v>
      </c>
      <c r="C434" s="261">
        <v>8316</v>
      </c>
      <c r="D434" s="65">
        <v>393</v>
      </c>
      <c r="E434" s="65">
        <v>18820.573499999999</v>
      </c>
      <c r="F434" s="58">
        <f t="shared" si="6"/>
        <v>2.2555189325201644E-5</v>
      </c>
    </row>
    <row r="435" spans="1:6" x14ac:dyDescent="0.3">
      <c r="A435" s="65" t="s">
        <v>2199</v>
      </c>
      <c r="B435" s="261" t="s">
        <v>482</v>
      </c>
      <c r="C435" s="261">
        <v>8729</v>
      </c>
      <c r="D435" s="65">
        <v>800</v>
      </c>
      <c r="E435" s="65">
        <v>1261.5999999999999</v>
      </c>
      <c r="F435" s="58">
        <f t="shared" si="6"/>
        <v>1.5119426011473239E-6</v>
      </c>
    </row>
    <row r="436" spans="1:6" x14ac:dyDescent="0.3">
      <c r="A436" s="65" t="s">
        <v>1697</v>
      </c>
      <c r="B436" s="261" t="s">
        <v>432</v>
      </c>
      <c r="C436" s="261" t="s">
        <v>1813</v>
      </c>
      <c r="D436" s="65">
        <v>180</v>
      </c>
      <c r="E436" s="65">
        <v>5753.9016000000001</v>
      </c>
      <c r="F436" s="58">
        <f t="shared" si="6"/>
        <v>6.895663405080652E-6</v>
      </c>
    </row>
    <row r="437" spans="1:6" x14ac:dyDescent="0.3">
      <c r="A437" s="65" t="s">
        <v>1304</v>
      </c>
      <c r="B437" s="261" t="s">
        <v>432</v>
      </c>
      <c r="C437" s="261" t="s">
        <v>1305</v>
      </c>
      <c r="D437" s="65">
        <v>13</v>
      </c>
      <c r="E437" s="65">
        <v>1327.1775399999999</v>
      </c>
      <c r="F437" s="58">
        <f t="shared" si="6"/>
        <v>1.5905328646257979E-6</v>
      </c>
    </row>
    <row r="438" spans="1:6" x14ac:dyDescent="0.3">
      <c r="A438" s="65" t="s">
        <v>1179</v>
      </c>
      <c r="B438" s="261" t="s">
        <v>432</v>
      </c>
      <c r="C438" s="261" t="s">
        <v>1180</v>
      </c>
      <c r="D438" s="65">
        <v>149</v>
      </c>
      <c r="E438" s="65">
        <v>5806.3571599999996</v>
      </c>
      <c r="F438" s="58">
        <f t="shared" si="6"/>
        <v>6.9585278596074733E-6</v>
      </c>
    </row>
    <row r="439" spans="1:6" x14ac:dyDescent="0.3">
      <c r="A439" s="65" t="s">
        <v>1202</v>
      </c>
      <c r="B439" s="261" t="s">
        <v>432</v>
      </c>
      <c r="C439" s="261" t="s">
        <v>1203</v>
      </c>
      <c r="D439" s="65">
        <v>820</v>
      </c>
      <c r="E439" s="65">
        <v>3440.0213600000002</v>
      </c>
      <c r="F439" s="58">
        <f t="shared" si="6"/>
        <v>4.1226338324673081E-6</v>
      </c>
    </row>
    <row r="440" spans="1:6" x14ac:dyDescent="0.3">
      <c r="A440" s="65" t="s">
        <v>1451</v>
      </c>
      <c r="B440" s="261" t="s">
        <v>432</v>
      </c>
      <c r="C440" s="261" t="s">
        <v>1452</v>
      </c>
      <c r="D440" s="65">
        <v>25</v>
      </c>
      <c r="E440" s="65">
        <v>339.11320000000001</v>
      </c>
      <c r="F440" s="58">
        <f t="shared" si="6"/>
        <v>4.0640432283718512E-7</v>
      </c>
    </row>
    <row r="441" spans="1:6" x14ac:dyDescent="0.3">
      <c r="A441" s="65" t="s">
        <v>1478</v>
      </c>
      <c r="B441" s="261" t="s">
        <v>432</v>
      </c>
      <c r="C441" s="261" t="s">
        <v>1479</v>
      </c>
      <c r="D441" s="65">
        <v>111</v>
      </c>
      <c r="E441" s="65">
        <v>116.95515</v>
      </c>
      <c r="F441" s="58">
        <f t="shared" si="6"/>
        <v>1.4016286755594124E-7</v>
      </c>
    </row>
    <row r="442" spans="1:6" x14ac:dyDescent="0.3">
      <c r="A442" s="65" t="s">
        <v>1655</v>
      </c>
      <c r="B442" s="261" t="s">
        <v>432</v>
      </c>
      <c r="C442" s="261" t="s">
        <v>1776</v>
      </c>
      <c r="D442" s="65">
        <v>5337</v>
      </c>
      <c r="E442" s="65">
        <v>153992.73059999998</v>
      </c>
      <c r="F442" s="58">
        <f t="shared" si="6"/>
        <v>1.8454991254053828E-4</v>
      </c>
    </row>
    <row r="443" spans="1:6" x14ac:dyDescent="0.3">
      <c r="A443" s="65" t="s">
        <v>1475</v>
      </c>
      <c r="B443" s="261" t="s">
        <v>1476</v>
      </c>
      <c r="C443" s="261" t="s">
        <v>1477</v>
      </c>
      <c r="D443" s="65">
        <v>700</v>
      </c>
      <c r="E443" s="65">
        <v>166.76134999999999</v>
      </c>
      <c r="F443" s="58">
        <f t="shared" si="6"/>
        <v>1.9985224262035456E-7</v>
      </c>
    </row>
    <row r="444" spans="1:6" x14ac:dyDescent="0.3">
      <c r="A444" s="65" t="s">
        <v>2200</v>
      </c>
      <c r="B444" s="261" t="s">
        <v>1476</v>
      </c>
      <c r="C444" s="261" t="s">
        <v>2358</v>
      </c>
      <c r="D444" s="65">
        <v>10000</v>
      </c>
      <c r="E444" s="65">
        <v>74374.399999999994</v>
      </c>
      <c r="F444" s="58">
        <f t="shared" si="6"/>
        <v>8.9132707510123282E-5</v>
      </c>
    </row>
    <row r="445" spans="1:6" x14ac:dyDescent="0.3">
      <c r="A445" s="65" t="s">
        <v>1858</v>
      </c>
      <c r="B445" s="261" t="s">
        <v>1476</v>
      </c>
      <c r="C445" s="261" t="s">
        <v>2012</v>
      </c>
      <c r="D445" s="65">
        <v>2000</v>
      </c>
      <c r="E445" s="65">
        <v>130991.912</v>
      </c>
      <c r="F445" s="58">
        <f t="shared" si="6"/>
        <v>1.5698498110220465E-4</v>
      </c>
    </row>
    <row r="446" spans="1:6" x14ac:dyDescent="0.3">
      <c r="A446" s="65" t="s">
        <v>1959</v>
      </c>
      <c r="B446" s="261" t="s">
        <v>1476</v>
      </c>
      <c r="C446" s="261" t="s">
        <v>2054</v>
      </c>
      <c r="D446" s="65">
        <v>5000</v>
      </c>
      <c r="E446" s="65">
        <v>114815.48</v>
      </c>
      <c r="F446" s="58">
        <f t="shared" si="6"/>
        <v>1.3759861721875281E-4</v>
      </c>
    </row>
    <row r="447" spans="1:6" x14ac:dyDescent="0.3">
      <c r="A447" s="65" t="s">
        <v>1983</v>
      </c>
      <c r="B447" s="261" t="s">
        <v>1476</v>
      </c>
      <c r="C447" s="261" t="s">
        <v>2077</v>
      </c>
      <c r="D447" s="65">
        <v>2300</v>
      </c>
      <c r="E447" s="65">
        <v>93709.419800000003</v>
      </c>
      <c r="F447" s="58">
        <f t="shared" si="6"/>
        <v>1.1230442606564566E-4</v>
      </c>
    </row>
    <row r="448" spans="1:6" x14ac:dyDescent="0.3">
      <c r="A448" s="65" t="s">
        <v>2201</v>
      </c>
      <c r="B448" s="261" t="s">
        <v>1476</v>
      </c>
      <c r="C448" s="261" t="s">
        <v>2359</v>
      </c>
      <c r="D448" s="65">
        <v>10000</v>
      </c>
      <c r="E448" s="65">
        <v>52875.55</v>
      </c>
      <c r="F448" s="58">
        <f t="shared" si="6"/>
        <v>6.3367784245478283E-5</v>
      </c>
    </row>
    <row r="449" spans="1:6" x14ac:dyDescent="0.3">
      <c r="A449" s="65" t="s">
        <v>451</v>
      </c>
      <c r="B449" s="261" t="s">
        <v>178</v>
      </c>
      <c r="C449" s="261" t="s">
        <v>452</v>
      </c>
      <c r="D449" s="65">
        <v>1841</v>
      </c>
      <c r="E449" s="65">
        <v>750138.7717879999</v>
      </c>
      <c r="F449" s="58">
        <f t="shared" si="6"/>
        <v>8.9899077824873771E-4</v>
      </c>
    </row>
    <row r="450" spans="1:6" x14ac:dyDescent="0.3">
      <c r="A450" s="65" t="s">
        <v>862</v>
      </c>
      <c r="B450" s="261" t="s">
        <v>178</v>
      </c>
      <c r="C450" s="261" t="s">
        <v>863</v>
      </c>
      <c r="D450" s="65">
        <v>56623</v>
      </c>
      <c r="E450" s="65">
        <v>209528.20218399991</v>
      </c>
      <c r="F450" s="58">
        <f t="shared" si="6"/>
        <v>2.5110543359527525E-4</v>
      </c>
    </row>
    <row r="451" spans="1:6" x14ac:dyDescent="0.3">
      <c r="A451" s="65" t="s">
        <v>1836</v>
      </c>
      <c r="B451" s="261" t="s">
        <v>178</v>
      </c>
      <c r="C451" s="261" t="s">
        <v>1993</v>
      </c>
      <c r="D451" s="65">
        <v>13</v>
      </c>
      <c r="E451" s="65">
        <v>2655.6843429999999</v>
      </c>
      <c r="F451" s="58">
        <f t="shared" si="6"/>
        <v>3.1826587613995262E-6</v>
      </c>
    </row>
    <row r="452" spans="1:6" x14ac:dyDescent="0.3">
      <c r="A452" s="65" t="s">
        <v>1837</v>
      </c>
      <c r="B452" s="261" t="s">
        <v>178</v>
      </c>
      <c r="C452" s="261" t="s">
        <v>1994</v>
      </c>
      <c r="D452" s="65">
        <v>1316</v>
      </c>
      <c r="E452" s="65">
        <v>246982.06080799998</v>
      </c>
      <c r="F452" s="58">
        <f t="shared" si="6"/>
        <v>2.9599135974538209E-4</v>
      </c>
    </row>
    <row r="453" spans="1:6" x14ac:dyDescent="0.3">
      <c r="A453" s="65" t="s">
        <v>713</v>
      </c>
      <c r="B453" s="261" t="s">
        <v>178</v>
      </c>
      <c r="C453" s="261" t="s">
        <v>714</v>
      </c>
      <c r="D453" s="65">
        <v>181</v>
      </c>
      <c r="E453" s="65">
        <v>72918.926999999996</v>
      </c>
      <c r="F453" s="58">
        <f t="shared" si="6"/>
        <v>8.7388421180446921E-5</v>
      </c>
    </row>
    <row r="454" spans="1:6" x14ac:dyDescent="0.3">
      <c r="A454" s="65" t="s">
        <v>1618</v>
      </c>
      <c r="B454" s="261" t="s">
        <v>178</v>
      </c>
      <c r="C454" s="261" t="s">
        <v>1046</v>
      </c>
      <c r="D454" s="65">
        <v>2309</v>
      </c>
      <c r="E454" s="65">
        <v>1214488.2148390007</v>
      </c>
      <c r="F454" s="58">
        <f t="shared" si="6"/>
        <v>1.4554823007343445E-3</v>
      </c>
    </row>
    <row r="455" spans="1:6" x14ac:dyDescent="0.3">
      <c r="A455" s="65" t="s">
        <v>2202</v>
      </c>
      <c r="B455" s="261" t="s">
        <v>178</v>
      </c>
      <c r="C455" s="261" t="s">
        <v>2360</v>
      </c>
      <c r="D455" s="65">
        <v>26</v>
      </c>
      <c r="E455" s="65">
        <v>10661.531972000001</v>
      </c>
      <c r="F455" s="58">
        <f t="shared" si="6"/>
        <v>1.2777127759956436E-5</v>
      </c>
    </row>
    <row r="456" spans="1:6" x14ac:dyDescent="0.3">
      <c r="A456" s="65" t="s">
        <v>824</v>
      </c>
      <c r="B456" s="261" t="s">
        <v>178</v>
      </c>
      <c r="C456" s="261" t="s">
        <v>825</v>
      </c>
      <c r="D456" s="65">
        <v>598</v>
      </c>
      <c r="E456" s="65">
        <v>231572.33837399981</v>
      </c>
      <c r="F456" s="58">
        <f t="shared" si="6"/>
        <v>2.7752384562060366E-4</v>
      </c>
    </row>
    <row r="457" spans="1:6" x14ac:dyDescent="0.3">
      <c r="A457" s="65" t="s">
        <v>1838</v>
      </c>
      <c r="B457" s="261" t="s">
        <v>178</v>
      </c>
      <c r="C457" s="261" t="s">
        <v>1995</v>
      </c>
      <c r="D457" s="65">
        <v>5</v>
      </c>
      <c r="E457" s="65">
        <v>2234.7181700000001</v>
      </c>
      <c r="F457" s="58">
        <f t="shared" si="6"/>
        <v>2.6781591651719943E-6</v>
      </c>
    </row>
    <row r="458" spans="1:6" x14ac:dyDescent="0.3">
      <c r="A458" s="65" t="s">
        <v>1213</v>
      </c>
      <c r="B458" s="261" t="s">
        <v>178</v>
      </c>
      <c r="C458" s="261" t="s">
        <v>1214</v>
      </c>
      <c r="D458" s="65">
        <v>236</v>
      </c>
      <c r="E458" s="65">
        <v>5714.8086519999997</v>
      </c>
      <c r="F458" s="58">
        <f t="shared" ref="F458:F521" si="7">E458/$E$1070</f>
        <v>6.8488131407451749E-6</v>
      </c>
    </row>
    <row r="459" spans="1:6" x14ac:dyDescent="0.3">
      <c r="A459" s="65" t="s">
        <v>1453</v>
      </c>
      <c r="B459" s="261" t="s">
        <v>178</v>
      </c>
      <c r="C459" s="261" t="s">
        <v>1454</v>
      </c>
      <c r="D459" s="65">
        <v>22</v>
      </c>
      <c r="E459" s="65">
        <v>433.30583999999999</v>
      </c>
      <c r="F459" s="58">
        <f t="shared" si="7"/>
        <v>5.1928785575612412E-7</v>
      </c>
    </row>
    <row r="460" spans="1:6" x14ac:dyDescent="0.3">
      <c r="A460" s="65" t="s">
        <v>1353</v>
      </c>
      <c r="B460" s="261" t="s">
        <v>178</v>
      </c>
      <c r="C460" s="261" t="s">
        <v>2361</v>
      </c>
      <c r="D460" s="65">
        <v>162</v>
      </c>
      <c r="E460" s="65">
        <v>4092.3229860000001</v>
      </c>
      <c r="F460" s="58">
        <f t="shared" si="7"/>
        <v>4.9043733831545849E-6</v>
      </c>
    </row>
    <row r="461" spans="1:6" x14ac:dyDescent="0.3">
      <c r="A461" s="65" t="s">
        <v>843</v>
      </c>
      <c r="B461" s="261" t="s">
        <v>178</v>
      </c>
      <c r="C461" s="261" t="s">
        <v>844</v>
      </c>
      <c r="D461" s="65">
        <v>835</v>
      </c>
      <c r="E461" s="65">
        <v>176930.75603500006</v>
      </c>
      <c r="F461" s="58">
        <f t="shared" si="7"/>
        <v>2.1203959060123699E-4</v>
      </c>
    </row>
    <row r="462" spans="1:6" x14ac:dyDescent="0.3">
      <c r="A462" s="65" t="s">
        <v>2203</v>
      </c>
      <c r="B462" s="261" t="s">
        <v>178</v>
      </c>
      <c r="C462" s="261" t="s">
        <v>2362</v>
      </c>
      <c r="D462" s="65">
        <v>15</v>
      </c>
      <c r="E462" s="65">
        <v>1561.5572549999999</v>
      </c>
      <c r="F462" s="58">
        <f t="shared" si="7"/>
        <v>1.8714211619888832E-6</v>
      </c>
    </row>
    <row r="463" spans="1:6" x14ac:dyDescent="0.3">
      <c r="A463" s="65" t="s">
        <v>682</v>
      </c>
      <c r="B463" s="261" t="s">
        <v>178</v>
      </c>
      <c r="C463" s="261" t="s">
        <v>683</v>
      </c>
      <c r="D463" s="65">
        <v>465</v>
      </c>
      <c r="E463" s="65">
        <v>149408.59851000001</v>
      </c>
      <c r="F463" s="58">
        <f t="shared" si="7"/>
        <v>1.790561390813139E-4</v>
      </c>
    </row>
    <row r="464" spans="1:6" x14ac:dyDescent="0.3">
      <c r="A464" s="65" t="s">
        <v>1843</v>
      </c>
      <c r="B464" s="261" t="s">
        <v>178</v>
      </c>
      <c r="C464" s="261" t="s">
        <v>1999</v>
      </c>
      <c r="D464" s="65">
        <v>62</v>
      </c>
      <c r="E464" s="65">
        <v>3737.4120800000001</v>
      </c>
      <c r="F464" s="58">
        <f t="shared" si="7"/>
        <v>4.4790365740287184E-6</v>
      </c>
    </row>
    <row r="465" spans="1:6" x14ac:dyDescent="0.3">
      <c r="A465" s="65" t="s">
        <v>407</v>
      </c>
      <c r="B465" s="261" t="s">
        <v>178</v>
      </c>
      <c r="C465" s="261" t="s">
        <v>408</v>
      </c>
      <c r="D465" s="65">
        <v>7338</v>
      </c>
      <c r="E465" s="65">
        <v>2545977.8993939981</v>
      </c>
      <c r="F465" s="58">
        <f t="shared" si="7"/>
        <v>3.0511829800835143E-3</v>
      </c>
    </row>
    <row r="466" spans="1:6" x14ac:dyDescent="0.3">
      <c r="A466" s="65" t="s">
        <v>897</v>
      </c>
      <c r="B466" s="261" t="s">
        <v>178</v>
      </c>
      <c r="C466" s="261" t="s">
        <v>898</v>
      </c>
      <c r="D466" s="65">
        <v>48</v>
      </c>
      <c r="E466" s="65">
        <v>9485.4587520000005</v>
      </c>
      <c r="F466" s="58">
        <f t="shared" si="7"/>
        <v>1.1367683242370427E-5</v>
      </c>
    </row>
    <row r="467" spans="1:6" x14ac:dyDescent="0.3">
      <c r="A467" s="65" t="s">
        <v>1354</v>
      </c>
      <c r="B467" s="261" t="s">
        <v>178</v>
      </c>
      <c r="C467" s="261" t="s">
        <v>1355</v>
      </c>
      <c r="D467" s="65">
        <v>4</v>
      </c>
      <c r="E467" s="65">
        <v>2127.6749159999999</v>
      </c>
      <c r="F467" s="58">
        <f t="shared" si="7"/>
        <v>2.5498750371694311E-6</v>
      </c>
    </row>
    <row r="468" spans="1:6" x14ac:dyDescent="0.3">
      <c r="A468" s="65" t="s">
        <v>1844</v>
      </c>
      <c r="B468" s="261" t="s">
        <v>178</v>
      </c>
      <c r="C468" s="261" t="s">
        <v>2000</v>
      </c>
      <c r="D468" s="65">
        <v>11</v>
      </c>
      <c r="E468" s="65">
        <v>2397.2973860000002</v>
      </c>
      <c r="F468" s="58">
        <f t="shared" si="7"/>
        <v>2.8729994019598295E-6</v>
      </c>
    </row>
    <row r="469" spans="1:6" x14ac:dyDescent="0.3">
      <c r="A469" s="65" t="s">
        <v>1846</v>
      </c>
      <c r="B469" s="261" t="s">
        <v>178</v>
      </c>
      <c r="C469" s="261" t="s">
        <v>1081</v>
      </c>
      <c r="D469" s="65">
        <v>372</v>
      </c>
      <c r="E469" s="65">
        <v>61534.084632000006</v>
      </c>
      <c r="F469" s="58">
        <f t="shared" si="7"/>
        <v>7.3744454643092641E-5</v>
      </c>
    </row>
    <row r="470" spans="1:6" x14ac:dyDescent="0.3">
      <c r="A470" s="65" t="s">
        <v>1847</v>
      </c>
      <c r="B470" s="261" t="s">
        <v>178</v>
      </c>
      <c r="C470" s="261" t="s">
        <v>574</v>
      </c>
      <c r="D470" s="65">
        <v>14</v>
      </c>
      <c r="E470" s="65">
        <v>22396.361316000002</v>
      </c>
      <c r="F470" s="58">
        <f t="shared" si="7"/>
        <v>2.6840530108075736E-5</v>
      </c>
    </row>
    <row r="471" spans="1:6" x14ac:dyDescent="0.3">
      <c r="A471" s="65" t="s">
        <v>1265</v>
      </c>
      <c r="B471" s="261" t="s">
        <v>178</v>
      </c>
      <c r="C471" s="261" t="s">
        <v>1266</v>
      </c>
      <c r="D471" s="65">
        <v>111</v>
      </c>
      <c r="E471" s="65">
        <v>12368.733108</v>
      </c>
      <c r="F471" s="58">
        <f t="shared" si="7"/>
        <v>1.4823093300734423E-5</v>
      </c>
    </row>
    <row r="472" spans="1:6" x14ac:dyDescent="0.3">
      <c r="A472" s="65" t="s">
        <v>1507</v>
      </c>
      <c r="B472" s="261" t="s">
        <v>178</v>
      </c>
      <c r="C472" s="261" t="s">
        <v>1508</v>
      </c>
      <c r="D472" s="65">
        <v>1</v>
      </c>
      <c r="E472" s="65">
        <v>0.99970700000000001</v>
      </c>
      <c r="F472" s="58">
        <f t="shared" si="7"/>
        <v>1.198081485387752E-9</v>
      </c>
    </row>
    <row r="473" spans="1:6" x14ac:dyDescent="0.3">
      <c r="A473" s="65" t="s">
        <v>1181</v>
      </c>
      <c r="B473" s="261" t="s">
        <v>178</v>
      </c>
      <c r="C473" s="261" t="s">
        <v>1182</v>
      </c>
      <c r="D473" s="65">
        <v>24</v>
      </c>
      <c r="E473" s="65">
        <v>2283.6292079999998</v>
      </c>
      <c r="F473" s="58">
        <f t="shared" si="7"/>
        <v>2.7367757488899202E-6</v>
      </c>
    </row>
    <row r="474" spans="1:6" x14ac:dyDescent="0.3">
      <c r="A474" s="65" t="s">
        <v>1099</v>
      </c>
      <c r="B474" s="261" t="s">
        <v>178</v>
      </c>
      <c r="C474" s="261" t="s">
        <v>1100</v>
      </c>
      <c r="D474" s="65">
        <v>435</v>
      </c>
      <c r="E474" s="65">
        <v>227074.86547500003</v>
      </c>
      <c r="F474" s="58">
        <f t="shared" si="7"/>
        <v>2.7213392736322943E-4</v>
      </c>
    </row>
    <row r="475" spans="1:6" x14ac:dyDescent="0.3">
      <c r="A475" s="65" t="s">
        <v>1187</v>
      </c>
      <c r="B475" s="261" t="s">
        <v>178</v>
      </c>
      <c r="C475" s="261" t="s">
        <v>1188</v>
      </c>
      <c r="D475" s="65">
        <v>23</v>
      </c>
      <c r="E475" s="65">
        <v>19633.842613000001</v>
      </c>
      <c r="F475" s="58">
        <f t="shared" si="7"/>
        <v>2.3529837564058651E-5</v>
      </c>
    </row>
    <row r="476" spans="1:6" x14ac:dyDescent="0.3">
      <c r="A476" s="65" t="s">
        <v>918</v>
      </c>
      <c r="B476" s="261" t="s">
        <v>178</v>
      </c>
      <c r="C476" s="261" t="s">
        <v>919</v>
      </c>
      <c r="D476" s="65">
        <v>203</v>
      </c>
      <c r="E476" s="65">
        <v>113098.449457</v>
      </c>
      <c r="F476" s="58">
        <f t="shared" si="7"/>
        <v>1.3554087179593036E-4</v>
      </c>
    </row>
    <row r="477" spans="1:6" x14ac:dyDescent="0.3">
      <c r="A477" s="65" t="s">
        <v>958</v>
      </c>
      <c r="B477" s="261" t="s">
        <v>178</v>
      </c>
      <c r="C477" s="261" t="s">
        <v>959</v>
      </c>
      <c r="D477" s="65">
        <v>190</v>
      </c>
      <c r="E477" s="65">
        <v>61944.531500000005</v>
      </c>
      <c r="F477" s="58">
        <f t="shared" si="7"/>
        <v>7.423634756100378E-5</v>
      </c>
    </row>
    <row r="478" spans="1:6" x14ac:dyDescent="0.3">
      <c r="A478" s="65" t="s">
        <v>1611</v>
      </c>
      <c r="B478" s="261" t="s">
        <v>178</v>
      </c>
      <c r="C478" s="261" t="s">
        <v>1734</v>
      </c>
      <c r="D478" s="65">
        <v>3680</v>
      </c>
      <c r="E478" s="65">
        <v>809143.15007999842</v>
      </c>
      <c r="F478" s="58">
        <f t="shared" si="7"/>
        <v>9.6970355027940108E-4</v>
      </c>
    </row>
    <row r="479" spans="1:6" x14ac:dyDescent="0.3">
      <c r="A479" s="65" t="s">
        <v>536</v>
      </c>
      <c r="B479" s="261" t="s">
        <v>178</v>
      </c>
      <c r="C479" s="261" t="s">
        <v>537</v>
      </c>
      <c r="D479" s="65">
        <v>4982</v>
      </c>
      <c r="E479" s="65">
        <v>410931.74081600015</v>
      </c>
      <c r="F479" s="58">
        <f t="shared" si="7"/>
        <v>4.92474005313365E-4</v>
      </c>
    </row>
    <row r="480" spans="1:6" x14ac:dyDescent="0.3">
      <c r="A480" s="65" t="s">
        <v>1222</v>
      </c>
      <c r="B480" s="261" t="s">
        <v>178</v>
      </c>
      <c r="C480" s="261" t="s">
        <v>1223</v>
      </c>
      <c r="D480" s="65">
        <v>100</v>
      </c>
      <c r="E480" s="65">
        <v>5487.9438</v>
      </c>
      <c r="F480" s="58">
        <f t="shared" si="7"/>
        <v>6.5769309003823163E-6</v>
      </c>
    </row>
    <row r="481" spans="1:6" x14ac:dyDescent="0.3">
      <c r="A481" s="65" t="s">
        <v>1637</v>
      </c>
      <c r="B481" s="261" t="s">
        <v>178</v>
      </c>
      <c r="C481" s="261" t="s">
        <v>1757</v>
      </c>
      <c r="D481" s="65">
        <v>3961</v>
      </c>
      <c r="E481" s="65">
        <v>156797.82089300003</v>
      </c>
      <c r="F481" s="58">
        <f t="shared" si="7"/>
        <v>1.8791162426695838E-4</v>
      </c>
    </row>
    <row r="482" spans="1:6" x14ac:dyDescent="0.3">
      <c r="A482" s="65" t="s">
        <v>2204</v>
      </c>
      <c r="B482" s="261" t="s">
        <v>178</v>
      </c>
      <c r="C482" s="261" t="s">
        <v>2363</v>
      </c>
      <c r="D482" s="65">
        <v>4082</v>
      </c>
      <c r="E482" s="65">
        <v>806293.77623600035</v>
      </c>
      <c r="F482" s="58">
        <f t="shared" si="7"/>
        <v>9.6628876770066328E-4</v>
      </c>
    </row>
    <row r="483" spans="1:6" x14ac:dyDescent="0.3">
      <c r="A483" s="65" t="s">
        <v>728</v>
      </c>
      <c r="B483" s="261" t="s">
        <v>178</v>
      </c>
      <c r="C483" s="261" t="s">
        <v>729</v>
      </c>
      <c r="D483" s="65">
        <v>21</v>
      </c>
      <c r="E483" s="65">
        <v>170054.86081499999</v>
      </c>
      <c r="F483" s="58">
        <f t="shared" si="7"/>
        <v>2.0379929343561926E-4</v>
      </c>
    </row>
    <row r="484" spans="1:6" x14ac:dyDescent="0.3">
      <c r="A484" s="65" t="s">
        <v>2205</v>
      </c>
      <c r="B484" s="261" t="s">
        <v>178</v>
      </c>
      <c r="C484" s="261" t="s">
        <v>2364</v>
      </c>
      <c r="D484" s="65">
        <v>134</v>
      </c>
      <c r="E484" s="65">
        <v>5542.3756080000003</v>
      </c>
      <c r="F484" s="58">
        <f t="shared" si="7"/>
        <v>6.6421637549896972E-6</v>
      </c>
    </row>
    <row r="485" spans="1:6" x14ac:dyDescent="0.3">
      <c r="A485" s="65" t="s">
        <v>1356</v>
      </c>
      <c r="B485" s="261" t="s">
        <v>178</v>
      </c>
      <c r="C485" s="261" t="s">
        <v>1357</v>
      </c>
      <c r="D485" s="65">
        <v>4</v>
      </c>
      <c r="E485" s="65">
        <v>568.66915200000005</v>
      </c>
      <c r="F485" s="58">
        <f t="shared" si="7"/>
        <v>6.8151166524026875E-7</v>
      </c>
    </row>
    <row r="486" spans="1:6" x14ac:dyDescent="0.3">
      <c r="A486" s="65" t="s">
        <v>2206</v>
      </c>
      <c r="B486" s="261" t="s">
        <v>178</v>
      </c>
      <c r="C486" s="261" t="s">
        <v>2365</v>
      </c>
      <c r="D486" s="65">
        <v>30</v>
      </c>
      <c r="E486" s="65">
        <v>546.55623000000003</v>
      </c>
      <c r="F486" s="58">
        <f t="shared" si="7"/>
        <v>6.5501081805602026E-7</v>
      </c>
    </row>
    <row r="487" spans="1:6" x14ac:dyDescent="0.3">
      <c r="A487" s="65" t="s">
        <v>619</v>
      </c>
      <c r="B487" s="261" t="s">
        <v>178</v>
      </c>
      <c r="C487" s="261" t="s">
        <v>620</v>
      </c>
      <c r="D487" s="65">
        <v>677</v>
      </c>
      <c r="E487" s="65">
        <v>508823.51280699985</v>
      </c>
      <c r="F487" s="58">
        <f t="shared" si="7"/>
        <v>6.0979069869874299E-4</v>
      </c>
    </row>
    <row r="488" spans="1:6" x14ac:dyDescent="0.3">
      <c r="A488" s="65" t="s">
        <v>1851</v>
      </c>
      <c r="B488" s="261" t="s">
        <v>178</v>
      </c>
      <c r="C488" s="261" t="s">
        <v>2005</v>
      </c>
      <c r="D488" s="65">
        <v>21</v>
      </c>
      <c r="E488" s="65">
        <v>1943.967564</v>
      </c>
      <c r="F488" s="58">
        <f t="shared" si="7"/>
        <v>2.3297141528695208E-6</v>
      </c>
    </row>
    <row r="489" spans="1:6" x14ac:dyDescent="0.3">
      <c r="A489" s="65" t="s">
        <v>913</v>
      </c>
      <c r="B489" s="261" t="s">
        <v>178</v>
      </c>
      <c r="C489" s="261" t="s">
        <v>914</v>
      </c>
      <c r="D489" s="65">
        <v>131</v>
      </c>
      <c r="E489" s="65">
        <v>18766.604251000001</v>
      </c>
      <c r="F489" s="58">
        <f t="shared" si="7"/>
        <v>2.2490510816391383E-5</v>
      </c>
    </row>
    <row r="490" spans="1:6" x14ac:dyDescent="0.3">
      <c r="A490" s="65" t="s">
        <v>2207</v>
      </c>
      <c r="B490" s="261" t="s">
        <v>178</v>
      </c>
      <c r="C490" s="261" t="s">
        <v>2366</v>
      </c>
      <c r="D490" s="65">
        <v>141</v>
      </c>
      <c r="E490" s="65">
        <v>6275.8173630000001</v>
      </c>
      <c r="F490" s="58">
        <f t="shared" si="7"/>
        <v>7.5211442835603679E-6</v>
      </c>
    </row>
    <row r="491" spans="1:6" x14ac:dyDescent="0.3">
      <c r="A491" s="65" t="s">
        <v>2208</v>
      </c>
      <c r="B491" s="261" t="s">
        <v>178</v>
      </c>
      <c r="C491" s="261" t="s">
        <v>2367</v>
      </c>
      <c r="D491" s="65">
        <v>2393</v>
      </c>
      <c r="E491" s="65">
        <v>622568.99650799984</v>
      </c>
      <c r="F491" s="58">
        <f t="shared" si="7"/>
        <v>7.4610699744291739E-4</v>
      </c>
    </row>
    <row r="492" spans="1:6" x14ac:dyDescent="0.3">
      <c r="A492" s="65" t="s">
        <v>1665</v>
      </c>
      <c r="B492" s="261" t="s">
        <v>178</v>
      </c>
      <c r="C492" s="261" t="s">
        <v>1785</v>
      </c>
      <c r="D492" s="65">
        <v>170</v>
      </c>
      <c r="E492" s="65">
        <v>39261.030459999994</v>
      </c>
      <c r="F492" s="58">
        <f t="shared" si="7"/>
        <v>4.7051699839423521E-5</v>
      </c>
    </row>
    <row r="493" spans="1:6" x14ac:dyDescent="0.3">
      <c r="A493" s="65" t="s">
        <v>529</v>
      </c>
      <c r="B493" s="261" t="s">
        <v>178</v>
      </c>
      <c r="C493" s="261" t="s">
        <v>1800</v>
      </c>
      <c r="D493" s="65">
        <v>273</v>
      </c>
      <c r="E493" s="65">
        <v>5117.2502059999997</v>
      </c>
      <c r="F493" s="58">
        <f t="shared" si="7"/>
        <v>6.1326796030289469E-6</v>
      </c>
    </row>
    <row r="494" spans="1:6" x14ac:dyDescent="0.3">
      <c r="A494" s="65" t="s">
        <v>1095</v>
      </c>
      <c r="B494" s="261" t="s">
        <v>178</v>
      </c>
      <c r="C494" s="261" t="s">
        <v>1096</v>
      </c>
      <c r="D494" s="65">
        <v>140</v>
      </c>
      <c r="E494" s="65">
        <v>24484.46574</v>
      </c>
      <c r="F494" s="58">
        <f t="shared" si="7"/>
        <v>2.9342982576599668E-5</v>
      </c>
    </row>
    <row r="495" spans="1:6" x14ac:dyDescent="0.3">
      <c r="A495" s="65" t="s">
        <v>1617</v>
      </c>
      <c r="B495" s="261" t="s">
        <v>178</v>
      </c>
      <c r="C495" s="261" t="s">
        <v>1140</v>
      </c>
      <c r="D495" s="65">
        <v>396</v>
      </c>
      <c r="E495" s="65">
        <v>341163.35312400007</v>
      </c>
      <c r="F495" s="58">
        <f t="shared" si="7"/>
        <v>4.0886129322958444E-4</v>
      </c>
    </row>
    <row r="496" spans="1:6" x14ac:dyDescent="0.3">
      <c r="A496" s="65" t="s">
        <v>2209</v>
      </c>
      <c r="B496" s="261" t="s">
        <v>178</v>
      </c>
      <c r="C496" s="261" t="s">
        <v>2368</v>
      </c>
      <c r="D496" s="65">
        <v>39</v>
      </c>
      <c r="E496" s="65">
        <v>18280.403466</v>
      </c>
      <c r="F496" s="58">
        <f t="shared" si="7"/>
        <v>2.1907831932788998E-5</v>
      </c>
    </row>
    <row r="497" spans="1:6" x14ac:dyDescent="0.3">
      <c r="A497" s="65" t="s">
        <v>1854</v>
      </c>
      <c r="B497" s="261" t="s">
        <v>178</v>
      </c>
      <c r="C497" s="261" t="s">
        <v>2008</v>
      </c>
      <c r="D497" s="65">
        <v>129</v>
      </c>
      <c r="E497" s="65">
        <v>68738.779007999998</v>
      </c>
      <c r="F497" s="58">
        <f t="shared" si="7"/>
        <v>8.2378795444710361E-5</v>
      </c>
    </row>
    <row r="498" spans="1:6" x14ac:dyDescent="0.3">
      <c r="A498" s="65" t="s">
        <v>2210</v>
      </c>
      <c r="B498" s="261" t="s">
        <v>178</v>
      </c>
      <c r="C498" s="261" t="s">
        <v>2369</v>
      </c>
      <c r="D498" s="65">
        <v>4889</v>
      </c>
      <c r="E498" s="65">
        <v>265314.672853</v>
      </c>
      <c r="F498" s="58">
        <f t="shared" si="7"/>
        <v>3.1796176014260952E-4</v>
      </c>
    </row>
    <row r="499" spans="1:6" x14ac:dyDescent="0.3">
      <c r="A499" s="65" t="s">
        <v>2211</v>
      </c>
      <c r="B499" s="261" t="s">
        <v>178</v>
      </c>
      <c r="C499" s="261" t="s">
        <v>2370</v>
      </c>
      <c r="D499" s="65">
        <v>15</v>
      </c>
      <c r="E499" s="65">
        <v>326.54608500000001</v>
      </c>
      <c r="F499" s="58">
        <f t="shared" si="7"/>
        <v>3.9134348220464108E-7</v>
      </c>
    </row>
    <row r="500" spans="1:6" x14ac:dyDescent="0.3">
      <c r="A500" s="65" t="s">
        <v>764</v>
      </c>
      <c r="B500" s="261" t="s">
        <v>178</v>
      </c>
      <c r="C500" s="261" t="s">
        <v>765</v>
      </c>
      <c r="D500" s="65">
        <v>842</v>
      </c>
      <c r="E500" s="65">
        <v>99892.245382000008</v>
      </c>
      <c r="F500" s="58">
        <f t="shared" si="7"/>
        <v>1.1971412596489209E-4</v>
      </c>
    </row>
    <row r="501" spans="1:6" x14ac:dyDescent="0.3">
      <c r="A501" s="65" t="s">
        <v>2212</v>
      </c>
      <c r="B501" s="261" t="s">
        <v>178</v>
      </c>
      <c r="C501" s="261" t="s">
        <v>2371</v>
      </c>
      <c r="D501" s="65">
        <v>21</v>
      </c>
      <c r="E501" s="65">
        <v>9381.4295399999992</v>
      </c>
      <c r="F501" s="58">
        <f t="shared" si="7"/>
        <v>1.1243011240637241E-5</v>
      </c>
    </row>
    <row r="502" spans="1:6" x14ac:dyDescent="0.3">
      <c r="A502" s="65" t="s">
        <v>542</v>
      </c>
      <c r="B502" s="261" t="s">
        <v>178</v>
      </c>
      <c r="C502" s="261" t="s">
        <v>543</v>
      </c>
      <c r="D502" s="65">
        <v>497</v>
      </c>
      <c r="E502" s="65">
        <v>204548.27367100003</v>
      </c>
      <c r="F502" s="58">
        <f t="shared" si="7"/>
        <v>2.451373247894154E-4</v>
      </c>
    </row>
    <row r="503" spans="1:6" x14ac:dyDescent="0.3">
      <c r="A503" s="65" t="s">
        <v>1403</v>
      </c>
      <c r="B503" s="261" t="s">
        <v>178</v>
      </c>
      <c r="C503" s="261" t="s">
        <v>1404</v>
      </c>
      <c r="D503" s="65">
        <v>73</v>
      </c>
      <c r="E503" s="65">
        <v>731.96457599999997</v>
      </c>
      <c r="F503" s="58">
        <f t="shared" si="7"/>
        <v>8.7721022906241128E-7</v>
      </c>
    </row>
    <row r="504" spans="1:6" x14ac:dyDescent="0.3">
      <c r="A504" s="65" t="s">
        <v>1605</v>
      </c>
      <c r="B504" s="261" t="s">
        <v>178</v>
      </c>
      <c r="C504" s="261" t="s">
        <v>1728</v>
      </c>
      <c r="D504" s="65">
        <v>3926</v>
      </c>
      <c r="E504" s="65">
        <v>581756.45062600006</v>
      </c>
      <c r="F504" s="58">
        <f t="shared" si="7"/>
        <v>6.9719591090179882E-4</v>
      </c>
    </row>
    <row r="505" spans="1:6" x14ac:dyDescent="0.3">
      <c r="A505" s="65" t="s">
        <v>1278</v>
      </c>
      <c r="B505" s="261" t="s">
        <v>178</v>
      </c>
      <c r="C505" s="261" t="s">
        <v>1279</v>
      </c>
      <c r="D505" s="65">
        <v>583</v>
      </c>
      <c r="E505" s="65">
        <v>201467.51988000001</v>
      </c>
      <c r="F505" s="58">
        <f t="shared" si="7"/>
        <v>2.4144524893315427E-4</v>
      </c>
    </row>
    <row r="506" spans="1:6" x14ac:dyDescent="0.3">
      <c r="A506" s="65" t="s">
        <v>663</v>
      </c>
      <c r="B506" s="261" t="s">
        <v>178</v>
      </c>
      <c r="C506" s="261" t="s">
        <v>664</v>
      </c>
      <c r="D506" s="65">
        <v>2042</v>
      </c>
      <c r="E506" s="65">
        <v>286710.29761999997</v>
      </c>
      <c r="F506" s="58">
        <f t="shared" si="7"/>
        <v>3.4360297492018563E-4</v>
      </c>
    </row>
    <row r="507" spans="1:6" x14ac:dyDescent="0.3">
      <c r="A507" s="65" t="s">
        <v>575</v>
      </c>
      <c r="B507" s="261" t="s">
        <v>178</v>
      </c>
      <c r="C507" s="261" t="s">
        <v>576</v>
      </c>
      <c r="D507" s="65">
        <v>314</v>
      </c>
      <c r="E507" s="65">
        <v>405573.81861000002</v>
      </c>
      <c r="F507" s="58">
        <f t="shared" si="7"/>
        <v>4.860528965333358E-4</v>
      </c>
    </row>
    <row r="508" spans="1:6" x14ac:dyDescent="0.3">
      <c r="A508" s="65" t="s">
        <v>1414</v>
      </c>
      <c r="B508" s="261" t="s">
        <v>178</v>
      </c>
      <c r="C508" s="261" t="s">
        <v>1415</v>
      </c>
      <c r="D508" s="65">
        <v>79</v>
      </c>
      <c r="E508" s="65">
        <v>2844.3454670000001</v>
      </c>
      <c r="F508" s="58">
        <f t="shared" si="7"/>
        <v>3.4087564076867314E-6</v>
      </c>
    </row>
    <row r="509" spans="1:6" x14ac:dyDescent="0.3">
      <c r="A509" s="65" t="s">
        <v>2213</v>
      </c>
      <c r="B509" s="261" t="s">
        <v>178</v>
      </c>
      <c r="C509" s="261" t="s">
        <v>2372</v>
      </c>
      <c r="D509" s="65">
        <v>19</v>
      </c>
      <c r="E509" s="65">
        <v>4108.4675079999997</v>
      </c>
      <c r="F509" s="58">
        <f t="shared" si="7"/>
        <v>4.9237215050529357E-6</v>
      </c>
    </row>
    <row r="510" spans="1:6" x14ac:dyDescent="0.3">
      <c r="A510" s="65" t="s">
        <v>1455</v>
      </c>
      <c r="B510" s="261" t="s">
        <v>178</v>
      </c>
      <c r="C510" s="261" t="s">
        <v>1456</v>
      </c>
      <c r="D510" s="65">
        <v>10</v>
      </c>
      <c r="E510" s="65">
        <v>27.007010000000001</v>
      </c>
      <c r="F510" s="58">
        <f t="shared" si="7"/>
        <v>3.2366081918684049E-8</v>
      </c>
    </row>
    <row r="511" spans="1:6" x14ac:dyDescent="0.3">
      <c r="A511" s="65" t="s">
        <v>1230</v>
      </c>
      <c r="B511" s="261" t="s">
        <v>178</v>
      </c>
      <c r="C511" s="261" t="s">
        <v>1231</v>
      </c>
      <c r="D511" s="65">
        <v>87</v>
      </c>
      <c r="E511" s="65">
        <v>16331.735786999998</v>
      </c>
      <c r="F511" s="58">
        <f t="shared" si="7"/>
        <v>1.9572485008756832E-5</v>
      </c>
    </row>
    <row r="512" spans="1:6" x14ac:dyDescent="0.3">
      <c r="A512" s="65" t="s">
        <v>1319</v>
      </c>
      <c r="B512" s="261" t="s">
        <v>178</v>
      </c>
      <c r="C512" s="261" t="s">
        <v>1320</v>
      </c>
      <c r="D512" s="65">
        <v>23</v>
      </c>
      <c r="E512" s="65">
        <v>1825.3903770000002</v>
      </c>
      <c r="F512" s="58">
        <f t="shared" si="7"/>
        <v>2.1876073832519616E-6</v>
      </c>
    </row>
    <row r="513" spans="1:6" x14ac:dyDescent="0.3">
      <c r="A513" s="65" t="s">
        <v>1024</v>
      </c>
      <c r="B513" s="261" t="s">
        <v>178</v>
      </c>
      <c r="C513" s="261" t="s">
        <v>1025</v>
      </c>
      <c r="D513" s="65">
        <v>112</v>
      </c>
      <c r="E513" s="65">
        <v>79485.002575999999</v>
      </c>
      <c r="F513" s="58">
        <f t="shared" si="7"/>
        <v>9.5257420376473675E-5</v>
      </c>
    </row>
    <row r="514" spans="1:6" x14ac:dyDescent="0.3">
      <c r="A514" s="65" t="s">
        <v>2214</v>
      </c>
      <c r="B514" s="261" t="s">
        <v>178</v>
      </c>
      <c r="C514" s="261" t="s">
        <v>2373</v>
      </c>
      <c r="D514" s="65">
        <v>8</v>
      </c>
      <c r="E514" s="65">
        <v>882.12951999999996</v>
      </c>
      <c r="F514" s="58">
        <f t="shared" si="7"/>
        <v>1.0571727972555805E-6</v>
      </c>
    </row>
    <row r="515" spans="1:6" x14ac:dyDescent="0.3">
      <c r="A515" s="65" t="s">
        <v>1501</v>
      </c>
      <c r="B515" s="261" t="s">
        <v>178</v>
      </c>
      <c r="C515" s="261" t="s">
        <v>1502</v>
      </c>
      <c r="D515" s="65">
        <v>53</v>
      </c>
      <c r="E515" s="65">
        <v>301.29975300000001</v>
      </c>
      <c r="F515" s="58">
        <f t="shared" si="7"/>
        <v>3.6108745424529665E-7</v>
      </c>
    </row>
    <row r="516" spans="1:6" x14ac:dyDescent="0.3">
      <c r="A516" s="65" t="s">
        <v>1036</v>
      </c>
      <c r="B516" s="261" t="s">
        <v>178</v>
      </c>
      <c r="C516" s="261" t="s">
        <v>1037</v>
      </c>
      <c r="D516" s="65">
        <v>11</v>
      </c>
      <c r="E516" s="65">
        <v>2499.879261</v>
      </c>
      <c r="F516" s="58">
        <f t="shared" si="7"/>
        <v>2.9959368678111844E-6</v>
      </c>
    </row>
    <row r="517" spans="1:6" x14ac:dyDescent="0.3">
      <c r="A517" s="65" t="s">
        <v>1169</v>
      </c>
      <c r="B517" s="261" t="s">
        <v>178</v>
      </c>
      <c r="C517" s="261" t="s">
        <v>1170</v>
      </c>
      <c r="D517" s="65">
        <v>84</v>
      </c>
      <c r="E517" s="65">
        <v>2801.26854</v>
      </c>
      <c r="F517" s="58">
        <f t="shared" si="7"/>
        <v>3.3571316129357697E-6</v>
      </c>
    </row>
    <row r="518" spans="1:6" x14ac:dyDescent="0.3">
      <c r="A518" s="65" t="s">
        <v>1669</v>
      </c>
      <c r="B518" s="261" t="s">
        <v>178</v>
      </c>
      <c r="C518" s="261" t="s">
        <v>1789</v>
      </c>
      <c r="D518" s="65">
        <v>142</v>
      </c>
      <c r="E518" s="65">
        <v>27103.459343999999</v>
      </c>
      <c r="F518" s="58">
        <f t="shared" si="7"/>
        <v>3.2481669959304142E-5</v>
      </c>
    </row>
    <row r="519" spans="1:6" x14ac:dyDescent="0.3">
      <c r="A519" s="65" t="s">
        <v>1236</v>
      </c>
      <c r="B519" s="261" t="s">
        <v>178</v>
      </c>
      <c r="C519" s="261" t="s">
        <v>1237</v>
      </c>
      <c r="D519" s="65">
        <v>2879</v>
      </c>
      <c r="E519" s="65">
        <v>493109.81976099999</v>
      </c>
      <c r="F519" s="58">
        <f t="shared" si="7"/>
        <v>5.9095889627515418E-4</v>
      </c>
    </row>
    <row r="520" spans="1:6" x14ac:dyDescent="0.3">
      <c r="A520" s="65" t="s">
        <v>1446</v>
      </c>
      <c r="B520" s="261" t="s">
        <v>178</v>
      </c>
      <c r="C520" s="261" t="s">
        <v>1447</v>
      </c>
      <c r="D520" s="65">
        <v>12</v>
      </c>
      <c r="E520" s="65">
        <v>88.809792000000002</v>
      </c>
      <c r="F520" s="58">
        <f t="shared" si="7"/>
        <v>1.0643255225414776E-7</v>
      </c>
    </row>
    <row r="521" spans="1:6" x14ac:dyDescent="0.3">
      <c r="A521" s="65" t="s">
        <v>1863</v>
      </c>
      <c r="B521" s="261" t="s">
        <v>178</v>
      </c>
      <c r="C521" s="261" t="s">
        <v>2017</v>
      </c>
      <c r="D521" s="65">
        <v>2</v>
      </c>
      <c r="E521" s="65">
        <v>528.62118799999996</v>
      </c>
      <c r="F521" s="58">
        <f t="shared" si="7"/>
        <v>6.3351687857189957E-7</v>
      </c>
    </row>
    <row r="522" spans="1:6" x14ac:dyDescent="0.3">
      <c r="A522" s="65" t="s">
        <v>2215</v>
      </c>
      <c r="B522" s="261" t="s">
        <v>178</v>
      </c>
      <c r="C522" s="261" t="s">
        <v>2374</v>
      </c>
      <c r="D522" s="65">
        <v>17</v>
      </c>
      <c r="E522" s="65">
        <v>1356.557636</v>
      </c>
      <c r="F522" s="58">
        <f t="shared" ref="F522:F585" si="8">E522/$E$1070</f>
        <v>1.6257429302315352E-6</v>
      </c>
    </row>
    <row r="523" spans="1:6" x14ac:dyDescent="0.3">
      <c r="A523" s="65" t="s">
        <v>2216</v>
      </c>
      <c r="B523" s="261" t="s">
        <v>178</v>
      </c>
      <c r="C523" s="261" t="s">
        <v>2375</v>
      </c>
      <c r="D523" s="65">
        <v>35</v>
      </c>
      <c r="E523" s="65">
        <v>1681.0744649999999</v>
      </c>
      <c r="F523" s="58">
        <f t="shared" si="8"/>
        <v>2.0146544858389712E-6</v>
      </c>
    </row>
    <row r="524" spans="1:6" x14ac:dyDescent="0.3">
      <c r="A524" s="65" t="s">
        <v>1866</v>
      </c>
      <c r="B524" s="261" t="s">
        <v>178</v>
      </c>
      <c r="C524" s="261" t="s">
        <v>2018</v>
      </c>
      <c r="D524" s="65">
        <v>37</v>
      </c>
      <c r="E524" s="65">
        <v>1302.9017200000001</v>
      </c>
      <c r="F524" s="58">
        <f t="shared" si="8"/>
        <v>1.5614399299113209E-6</v>
      </c>
    </row>
    <row r="525" spans="1:6" x14ac:dyDescent="0.3">
      <c r="A525" s="65" t="s">
        <v>2217</v>
      </c>
      <c r="B525" s="261" t="s">
        <v>178</v>
      </c>
      <c r="C525" s="261" t="s">
        <v>2376</v>
      </c>
      <c r="D525" s="65">
        <v>7179</v>
      </c>
      <c r="E525" s="65">
        <v>585184.86371699977</v>
      </c>
      <c r="F525" s="58">
        <f t="shared" si="8"/>
        <v>7.01304633005963E-4</v>
      </c>
    </row>
    <row r="526" spans="1:6" x14ac:dyDescent="0.3">
      <c r="A526" s="65" t="s">
        <v>1686</v>
      </c>
      <c r="B526" s="261" t="s">
        <v>178</v>
      </c>
      <c r="C526" s="261" t="s">
        <v>1803</v>
      </c>
      <c r="D526" s="65">
        <v>469</v>
      </c>
      <c r="E526" s="65">
        <v>224536.19161400018</v>
      </c>
      <c r="F526" s="58">
        <f t="shared" si="8"/>
        <v>2.6909149778106008E-4</v>
      </c>
    </row>
    <row r="527" spans="1:6" x14ac:dyDescent="0.3">
      <c r="A527" s="65" t="s">
        <v>1284</v>
      </c>
      <c r="B527" s="261" t="s">
        <v>178</v>
      </c>
      <c r="C527" s="261" t="s">
        <v>1285</v>
      </c>
      <c r="D527" s="65">
        <v>23</v>
      </c>
      <c r="E527" s="65">
        <v>1899.8610880000001</v>
      </c>
      <c r="F527" s="58">
        <f t="shared" si="8"/>
        <v>2.2768555130067416E-6</v>
      </c>
    </row>
    <row r="528" spans="1:6" x14ac:dyDescent="0.3">
      <c r="A528" s="65" t="s">
        <v>1385</v>
      </c>
      <c r="B528" s="261" t="s">
        <v>178</v>
      </c>
      <c r="C528" s="261" t="s">
        <v>1386</v>
      </c>
      <c r="D528" s="65">
        <v>11</v>
      </c>
      <c r="E528" s="65">
        <v>1672.4948899999999</v>
      </c>
      <c r="F528" s="58">
        <f t="shared" si="8"/>
        <v>2.0043724432404942E-6</v>
      </c>
    </row>
    <row r="529" spans="1:6" x14ac:dyDescent="0.3">
      <c r="A529" s="65" t="s">
        <v>1373</v>
      </c>
      <c r="B529" s="261" t="s">
        <v>178</v>
      </c>
      <c r="C529" s="261" t="s">
        <v>1374</v>
      </c>
      <c r="D529" s="65">
        <v>41</v>
      </c>
      <c r="E529" s="65">
        <v>2694.195444</v>
      </c>
      <c r="F529" s="58">
        <f t="shared" si="8"/>
        <v>3.2288117213067767E-6</v>
      </c>
    </row>
    <row r="530" spans="1:6" x14ac:dyDescent="0.3">
      <c r="A530" s="65" t="s">
        <v>2218</v>
      </c>
      <c r="B530" s="261" t="s">
        <v>178</v>
      </c>
      <c r="C530" s="261" t="s">
        <v>2377</v>
      </c>
      <c r="D530" s="65">
        <v>20</v>
      </c>
      <c r="E530" s="65">
        <v>8504.9699999999993</v>
      </c>
      <c r="F530" s="58">
        <f t="shared" si="8"/>
        <v>1.0192633532403262E-5</v>
      </c>
    </row>
    <row r="531" spans="1:6" x14ac:dyDescent="0.3">
      <c r="A531" s="65" t="s">
        <v>1688</v>
      </c>
      <c r="B531" s="261" t="s">
        <v>178</v>
      </c>
      <c r="C531" s="261" t="s">
        <v>1805</v>
      </c>
      <c r="D531" s="65">
        <v>2</v>
      </c>
      <c r="E531" s="65">
        <v>6446.647892</v>
      </c>
      <c r="F531" s="58">
        <f t="shared" si="8"/>
        <v>7.725873163055956E-6</v>
      </c>
    </row>
    <row r="532" spans="1:6" x14ac:dyDescent="0.3">
      <c r="A532" s="65" t="s">
        <v>1005</v>
      </c>
      <c r="B532" s="261" t="s">
        <v>178</v>
      </c>
      <c r="C532" s="261" t="s">
        <v>1762</v>
      </c>
      <c r="D532" s="65">
        <v>8052</v>
      </c>
      <c r="E532" s="65">
        <v>212174.11327200002</v>
      </c>
      <c r="F532" s="58">
        <f t="shared" si="8"/>
        <v>2.5427637976901924E-4</v>
      </c>
    </row>
    <row r="533" spans="1:6" x14ac:dyDescent="0.3">
      <c r="A533" s="65" t="s">
        <v>2219</v>
      </c>
      <c r="B533" s="261" t="s">
        <v>178</v>
      </c>
      <c r="C533" s="261" t="s">
        <v>2378</v>
      </c>
      <c r="D533" s="65">
        <v>5</v>
      </c>
      <c r="E533" s="65">
        <v>7064.5712649999996</v>
      </c>
      <c r="F533" s="58">
        <f t="shared" si="8"/>
        <v>8.4664126937180884E-6</v>
      </c>
    </row>
    <row r="534" spans="1:6" x14ac:dyDescent="0.3">
      <c r="A534" s="65" t="s">
        <v>1459</v>
      </c>
      <c r="B534" s="261" t="s">
        <v>178</v>
      </c>
      <c r="C534" s="261" t="s">
        <v>1460</v>
      </c>
      <c r="D534" s="65">
        <v>7</v>
      </c>
      <c r="E534" s="65">
        <v>276.68010299999997</v>
      </c>
      <c r="F534" s="58">
        <f t="shared" si="8"/>
        <v>3.3158246244097138E-7</v>
      </c>
    </row>
    <row r="535" spans="1:6" x14ac:dyDescent="0.3">
      <c r="A535" s="65" t="s">
        <v>1185</v>
      </c>
      <c r="B535" s="261" t="s">
        <v>178</v>
      </c>
      <c r="C535" s="261" t="s">
        <v>1186</v>
      </c>
      <c r="D535" s="65">
        <v>4</v>
      </c>
      <c r="E535" s="65">
        <v>11438.617652000001</v>
      </c>
      <c r="F535" s="58">
        <f t="shared" si="8"/>
        <v>1.3708412592180231E-5</v>
      </c>
    </row>
    <row r="536" spans="1:6" x14ac:dyDescent="0.3">
      <c r="A536" s="65" t="s">
        <v>1482</v>
      </c>
      <c r="B536" s="261" t="s">
        <v>178</v>
      </c>
      <c r="C536" s="261" t="s">
        <v>1483</v>
      </c>
      <c r="D536" s="65">
        <v>7</v>
      </c>
      <c r="E536" s="65">
        <v>105.90925799999999</v>
      </c>
      <c r="F536" s="58">
        <f t="shared" si="8"/>
        <v>1.2692511019824272E-7</v>
      </c>
    </row>
    <row r="537" spans="1:6" x14ac:dyDescent="0.3">
      <c r="A537" s="65" t="s">
        <v>1362</v>
      </c>
      <c r="B537" s="261" t="s">
        <v>178</v>
      </c>
      <c r="C537" s="261" t="s">
        <v>1363</v>
      </c>
      <c r="D537" s="65">
        <v>40</v>
      </c>
      <c r="E537" s="65">
        <v>1176.3716400000001</v>
      </c>
      <c r="F537" s="58">
        <f t="shared" si="8"/>
        <v>1.4098021538503041E-6</v>
      </c>
    </row>
    <row r="538" spans="1:6" x14ac:dyDescent="0.3">
      <c r="A538" s="65" t="s">
        <v>2220</v>
      </c>
      <c r="B538" s="261" t="s">
        <v>178</v>
      </c>
      <c r="C538" s="261" t="s">
        <v>2379</v>
      </c>
      <c r="D538" s="65">
        <v>7297</v>
      </c>
      <c r="E538" s="65">
        <v>376719.73802000011</v>
      </c>
      <c r="F538" s="58">
        <f t="shared" si="8"/>
        <v>4.5147322495679888E-4</v>
      </c>
    </row>
    <row r="539" spans="1:6" x14ac:dyDescent="0.3">
      <c r="A539" s="65" t="s">
        <v>1640</v>
      </c>
      <c r="B539" s="261" t="s">
        <v>178</v>
      </c>
      <c r="C539" s="261" t="s">
        <v>1760</v>
      </c>
      <c r="D539" s="65">
        <v>7</v>
      </c>
      <c r="E539" s="65">
        <v>3256.5530130000002</v>
      </c>
      <c r="F539" s="58">
        <f t="shared" si="8"/>
        <v>3.9027593795572099E-6</v>
      </c>
    </row>
    <row r="540" spans="1:6" x14ac:dyDescent="0.3">
      <c r="A540" s="65" t="s">
        <v>1921</v>
      </c>
      <c r="B540" s="261" t="s">
        <v>178</v>
      </c>
      <c r="C540" s="261" t="s">
        <v>2023</v>
      </c>
      <c r="D540" s="65">
        <v>25</v>
      </c>
      <c r="E540" s="65">
        <v>24606.221100000002</v>
      </c>
      <c r="F540" s="58">
        <f t="shared" si="8"/>
        <v>2.948889817243197E-5</v>
      </c>
    </row>
    <row r="541" spans="1:6" x14ac:dyDescent="0.3">
      <c r="A541" s="65" t="s">
        <v>1922</v>
      </c>
      <c r="B541" s="261" t="s">
        <v>178</v>
      </c>
      <c r="C541" s="261" t="s">
        <v>2024</v>
      </c>
      <c r="D541" s="65">
        <v>25</v>
      </c>
      <c r="E541" s="65">
        <v>3752.6315</v>
      </c>
      <c r="F541" s="58">
        <f t="shared" si="8"/>
        <v>4.4972760235077557E-6</v>
      </c>
    </row>
    <row r="542" spans="1:6" x14ac:dyDescent="0.3">
      <c r="A542" s="65" t="s">
        <v>585</v>
      </c>
      <c r="B542" s="261" t="s">
        <v>178</v>
      </c>
      <c r="C542" s="261" t="s">
        <v>586</v>
      </c>
      <c r="D542" s="65">
        <v>514</v>
      </c>
      <c r="E542" s="65">
        <v>241240.78827000002</v>
      </c>
      <c r="F542" s="58">
        <f t="shared" si="8"/>
        <v>2.8911083142023992E-4</v>
      </c>
    </row>
    <row r="543" spans="1:6" x14ac:dyDescent="0.3">
      <c r="A543" s="65" t="s">
        <v>445</v>
      </c>
      <c r="B543" s="261" t="s">
        <v>178</v>
      </c>
      <c r="C543" s="261" t="s">
        <v>446</v>
      </c>
      <c r="D543" s="65">
        <v>7570</v>
      </c>
      <c r="E543" s="65">
        <v>3544997.5784500008</v>
      </c>
      <c r="F543" s="58">
        <f t="shared" si="8"/>
        <v>4.2484407576273454E-3</v>
      </c>
    </row>
    <row r="544" spans="1:6" x14ac:dyDescent="0.3">
      <c r="A544" s="65" t="s">
        <v>1927</v>
      </c>
      <c r="B544" s="261" t="s">
        <v>178</v>
      </c>
      <c r="C544" s="261" t="s">
        <v>2027</v>
      </c>
      <c r="D544" s="65">
        <v>78359</v>
      </c>
      <c r="E544" s="65">
        <v>592781.68197299982</v>
      </c>
      <c r="F544" s="58">
        <f t="shared" si="8"/>
        <v>7.104089078588643E-4</v>
      </c>
    </row>
    <row r="545" spans="1:6" x14ac:dyDescent="0.3">
      <c r="A545" s="65" t="s">
        <v>1131</v>
      </c>
      <c r="B545" s="261" t="s">
        <v>178</v>
      </c>
      <c r="C545" s="261" t="s">
        <v>1132</v>
      </c>
      <c r="D545" s="65">
        <v>15</v>
      </c>
      <c r="E545" s="65">
        <v>19794.646229999998</v>
      </c>
      <c r="F545" s="58">
        <f t="shared" si="8"/>
        <v>2.3722549865073928E-5</v>
      </c>
    </row>
    <row r="546" spans="1:6" x14ac:dyDescent="0.3">
      <c r="A546" s="65" t="s">
        <v>2221</v>
      </c>
      <c r="B546" s="261" t="s">
        <v>178</v>
      </c>
      <c r="C546" s="261" t="s">
        <v>2380</v>
      </c>
      <c r="D546" s="65">
        <v>5353</v>
      </c>
      <c r="E546" s="65">
        <v>304791.98320800002</v>
      </c>
      <c r="F546" s="58">
        <f t="shared" si="8"/>
        <v>3.6527265686458078E-4</v>
      </c>
    </row>
    <row r="547" spans="1:6" x14ac:dyDescent="0.3">
      <c r="A547" s="65" t="s">
        <v>611</v>
      </c>
      <c r="B547" s="261" t="s">
        <v>178</v>
      </c>
      <c r="C547" s="261" t="s">
        <v>612</v>
      </c>
      <c r="D547" s="65">
        <v>452</v>
      </c>
      <c r="E547" s="65">
        <v>233588.55342000007</v>
      </c>
      <c r="F547" s="58">
        <f t="shared" si="8"/>
        <v>2.7994014351305924E-4</v>
      </c>
    </row>
    <row r="548" spans="1:6" x14ac:dyDescent="0.3">
      <c r="A548" s="65" t="s">
        <v>1929</v>
      </c>
      <c r="B548" s="261" t="s">
        <v>178</v>
      </c>
      <c r="C548" s="261" t="s">
        <v>2028</v>
      </c>
      <c r="D548" s="65">
        <v>5</v>
      </c>
      <c r="E548" s="65">
        <v>2551.3417899999999</v>
      </c>
      <c r="F548" s="58">
        <f t="shared" si="8"/>
        <v>3.0576112415888317E-6</v>
      </c>
    </row>
    <row r="549" spans="1:6" x14ac:dyDescent="0.3">
      <c r="A549" s="65" t="s">
        <v>1931</v>
      </c>
      <c r="B549" s="261" t="s">
        <v>178</v>
      </c>
      <c r="C549" s="261" t="s">
        <v>2030</v>
      </c>
      <c r="D549" s="65">
        <v>2828</v>
      </c>
      <c r="E549" s="65">
        <v>828572.20196799946</v>
      </c>
      <c r="F549" s="58">
        <f t="shared" si="8"/>
        <v>9.9298795995708873E-4</v>
      </c>
    </row>
    <row r="550" spans="1:6" x14ac:dyDescent="0.3">
      <c r="A550" s="65" t="s">
        <v>2222</v>
      </c>
      <c r="B550" s="261" t="s">
        <v>178</v>
      </c>
      <c r="C550" s="261" t="s">
        <v>2381</v>
      </c>
      <c r="D550" s="65">
        <v>15</v>
      </c>
      <c r="E550" s="65">
        <v>9995.8017150000014</v>
      </c>
      <c r="F550" s="58">
        <f t="shared" si="8"/>
        <v>1.1979294899754269E-5</v>
      </c>
    </row>
    <row r="551" spans="1:6" x14ac:dyDescent="0.3">
      <c r="A551" s="65" t="s">
        <v>1220</v>
      </c>
      <c r="B551" s="261" t="s">
        <v>178</v>
      </c>
      <c r="C551" s="261" t="s">
        <v>1221</v>
      </c>
      <c r="D551" s="65">
        <v>5</v>
      </c>
      <c r="E551" s="65">
        <v>3027.6947150000001</v>
      </c>
      <c r="F551" s="58">
        <f t="shared" si="8"/>
        <v>3.6284881284694881E-6</v>
      </c>
    </row>
    <row r="552" spans="1:6" x14ac:dyDescent="0.3">
      <c r="A552" s="65" t="s">
        <v>1672</v>
      </c>
      <c r="B552" s="261" t="s">
        <v>178</v>
      </c>
      <c r="C552" s="261" t="s">
        <v>1792</v>
      </c>
      <c r="D552" s="65">
        <v>96</v>
      </c>
      <c r="E552" s="65">
        <v>43266.125279999993</v>
      </c>
      <c r="F552" s="58">
        <f t="shared" si="8"/>
        <v>5.185153614252472E-5</v>
      </c>
    </row>
    <row r="553" spans="1:6" x14ac:dyDescent="0.3">
      <c r="A553" s="65" t="s">
        <v>1696</v>
      </c>
      <c r="B553" s="261" t="s">
        <v>178</v>
      </c>
      <c r="C553" s="261" t="s">
        <v>1812</v>
      </c>
      <c r="D553" s="65">
        <v>14</v>
      </c>
      <c r="E553" s="65">
        <v>5524.6196179999997</v>
      </c>
      <c r="F553" s="58">
        <f t="shared" si="8"/>
        <v>6.6208843972641528E-6</v>
      </c>
    </row>
    <row r="554" spans="1:6" x14ac:dyDescent="0.3">
      <c r="A554" s="65" t="s">
        <v>1294</v>
      </c>
      <c r="B554" s="261" t="s">
        <v>178</v>
      </c>
      <c r="C554" s="261" t="s">
        <v>1295</v>
      </c>
      <c r="D554" s="65">
        <v>36</v>
      </c>
      <c r="E554" s="65">
        <v>8764.2372959999993</v>
      </c>
      <c r="F554" s="58">
        <f t="shared" si="8"/>
        <v>1.0503347918822629E-5</v>
      </c>
    </row>
    <row r="555" spans="1:6" x14ac:dyDescent="0.3">
      <c r="A555" s="65" t="s">
        <v>871</v>
      </c>
      <c r="B555" s="261" t="s">
        <v>178</v>
      </c>
      <c r="C555" s="261" t="s">
        <v>872</v>
      </c>
      <c r="D555" s="65">
        <v>433</v>
      </c>
      <c r="E555" s="65">
        <v>85767.027075000005</v>
      </c>
      <c r="F555" s="58">
        <f t="shared" si="8"/>
        <v>1.0278600349433139E-4</v>
      </c>
    </row>
    <row r="556" spans="1:6" x14ac:dyDescent="0.3">
      <c r="A556" s="65" t="s">
        <v>740</v>
      </c>
      <c r="B556" s="261" t="s">
        <v>178</v>
      </c>
      <c r="C556" s="261" t="s">
        <v>741</v>
      </c>
      <c r="D556" s="65">
        <v>664</v>
      </c>
      <c r="E556" s="65">
        <v>36955.13912</v>
      </c>
      <c r="F556" s="58">
        <f t="shared" si="8"/>
        <v>4.4288244425217208E-5</v>
      </c>
    </row>
    <row r="557" spans="1:6" x14ac:dyDescent="0.3">
      <c r="A557" s="65" t="s">
        <v>1932</v>
      </c>
      <c r="B557" s="261" t="s">
        <v>178</v>
      </c>
      <c r="C557" s="261" t="s">
        <v>2031</v>
      </c>
      <c r="D557" s="65">
        <v>269</v>
      </c>
      <c r="E557" s="65">
        <v>18186.296718999998</v>
      </c>
      <c r="F557" s="58">
        <f t="shared" si="8"/>
        <v>2.1795051336843614E-5</v>
      </c>
    </row>
    <row r="558" spans="1:6" x14ac:dyDescent="0.3">
      <c r="A558" s="65" t="s">
        <v>1707</v>
      </c>
      <c r="B558" s="261" t="s">
        <v>178</v>
      </c>
      <c r="C558" s="261" t="s">
        <v>1823</v>
      </c>
      <c r="D558" s="65">
        <v>74</v>
      </c>
      <c r="E558" s="65">
        <v>4228.9098199999999</v>
      </c>
      <c r="F558" s="58">
        <f t="shared" si="8"/>
        <v>5.0680635013223378E-6</v>
      </c>
    </row>
    <row r="559" spans="1:6" x14ac:dyDescent="0.3">
      <c r="A559" s="65" t="s">
        <v>1267</v>
      </c>
      <c r="B559" s="261" t="s">
        <v>178</v>
      </c>
      <c r="C559" s="261" t="s">
        <v>1268</v>
      </c>
      <c r="D559" s="65">
        <v>14</v>
      </c>
      <c r="E559" s="65">
        <v>11961.897122000002</v>
      </c>
      <c r="F559" s="58">
        <f t="shared" si="8"/>
        <v>1.4335527781621254E-5</v>
      </c>
    </row>
    <row r="560" spans="1:6" x14ac:dyDescent="0.3">
      <c r="A560" s="65" t="s">
        <v>1405</v>
      </c>
      <c r="B560" s="261" t="s">
        <v>178</v>
      </c>
      <c r="C560" s="261" t="s">
        <v>1406</v>
      </c>
      <c r="D560" s="65">
        <v>16057</v>
      </c>
      <c r="E560" s="65">
        <v>687852.8328870004</v>
      </c>
      <c r="F560" s="58">
        <f t="shared" si="8"/>
        <v>8.2434527691956799E-4</v>
      </c>
    </row>
    <row r="561" spans="1:6" x14ac:dyDescent="0.3">
      <c r="A561" s="65" t="s">
        <v>651</v>
      </c>
      <c r="B561" s="261" t="s">
        <v>178</v>
      </c>
      <c r="C561" s="261" t="s">
        <v>652</v>
      </c>
      <c r="D561" s="65">
        <v>304</v>
      </c>
      <c r="E561" s="65">
        <v>93854.044944000008</v>
      </c>
      <c r="F561" s="58">
        <f t="shared" si="8"/>
        <v>1.124777495567765E-4</v>
      </c>
    </row>
    <row r="562" spans="1:6" x14ac:dyDescent="0.3">
      <c r="A562" s="65" t="s">
        <v>523</v>
      </c>
      <c r="B562" s="261" t="s">
        <v>178</v>
      </c>
      <c r="C562" s="261" t="s">
        <v>524</v>
      </c>
      <c r="D562" s="65">
        <v>1371</v>
      </c>
      <c r="E562" s="65">
        <v>661610.3003219997</v>
      </c>
      <c r="F562" s="58">
        <f t="shared" si="8"/>
        <v>7.9289536970094049E-4</v>
      </c>
    </row>
    <row r="563" spans="1:6" x14ac:dyDescent="0.3">
      <c r="A563" s="65" t="s">
        <v>1935</v>
      </c>
      <c r="B563" s="261" t="s">
        <v>178</v>
      </c>
      <c r="C563" s="261" t="s">
        <v>2034</v>
      </c>
      <c r="D563" s="65">
        <v>4</v>
      </c>
      <c r="E563" s="65">
        <v>7422.6006600000001</v>
      </c>
      <c r="F563" s="58">
        <f t="shared" si="8"/>
        <v>8.895486801805838E-6</v>
      </c>
    </row>
    <row r="564" spans="1:6" x14ac:dyDescent="0.3">
      <c r="A564" s="65" t="s">
        <v>2223</v>
      </c>
      <c r="B564" s="261" t="s">
        <v>178</v>
      </c>
      <c r="C564" s="261" t="s">
        <v>2382</v>
      </c>
      <c r="D564" s="65">
        <v>1809</v>
      </c>
      <c r="E564" s="65">
        <v>74444.181462000037</v>
      </c>
      <c r="F564" s="58">
        <f t="shared" si="8"/>
        <v>8.9216335890884382E-5</v>
      </c>
    </row>
    <row r="565" spans="1:6" x14ac:dyDescent="0.3">
      <c r="A565" s="65" t="s">
        <v>1244</v>
      </c>
      <c r="B565" s="261" t="s">
        <v>178</v>
      </c>
      <c r="C565" s="261" t="s">
        <v>1245</v>
      </c>
      <c r="D565" s="65">
        <v>17</v>
      </c>
      <c r="E565" s="65">
        <v>10035.431891</v>
      </c>
      <c r="F565" s="58">
        <f t="shared" si="8"/>
        <v>1.2026788995652623E-5</v>
      </c>
    </row>
    <row r="566" spans="1:6" x14ac:dyDescent="0.3">
      <c r="A566" s="65" t="s">
        <v>1705</v>
      </c>
      <c r="B566" s="261" t="s">
        <v>178</v>
      </c>
      <c r="C566" s="261" t="s">
        <v>1821</v>
      </c>
      <c r="D566" s="65">
        <v>15</v>
      </c>
      <c r="E566" s="65">
        <v>1568.2717050000001</v>
      </c>
      <c r="F566" s="58">
        <f t="shared" si="8"/>
        <v>1.8794679779355176E-6</v>
      </c>
    </row>
    <row r="567" spans="1:6" x14ac:dyDescent="0.3">
      <c r="A567" s="65" t="s">
        <v>1938</v>
      </c>
      <c r="B567" s="261" t="s">
        <v>178</v>
      </c>
      <c r="C567" s="261" t="s">
        <v>2036</v>
      </c>
      <c r="D567" s="65">
        <v>9</v>
      </c>
      <c r="E567" s="65">
        <v>1395.1284209999999</v>
      </c>
      <c r="F567" s="58">
        <f t="shared" si="8"/>
        <v>1.6719674173916446E-6</v>
      </c>
    </row>
    <row r="568" spans="1:6" x14ac:dyDescent="0.3">
      <c r="A568" s="65" t="s">
        <v>1407</v>
      </c>
      <c r="B568" s="261" t="s">
        <v>178</v>
      </c>
      <c r="C568" s="261" t="s">
        <v>1408</v>
      </c>
      <c r="D568" s="65">
        <v>105</v>
      </c>
      <c r="E568" s="65">
        <v>947.85652500000003</v>
      </c>
      <c r="F568" s="58">
        <f t="shared" si="8"/>
        <v>1.1359421844665215E-6</v>
      </c>
    </row>
    <row r="569" spans="1:6" x14ac:dyDescent="0.3">
      <c r="A569" s="65" t="s">
        <v>877</v>
      </c>
      <c r="B569" s="261" t="s">
        <v>178</v>
      </c>
      <c r="C569" s="261" t="s">
        <v>878</v>
      </c>
      <c r="D569" s="65">
        <v>261</v>
      </c>
      <c r="E569" s="65">
        <v>420495.78847500018</v>
      </c>
      <c r="F569" s="58">
        <f t="shared" si="8"/>
        <v>5.0393587206593753E-4</v>
      </c>
    </row>
    <row r="570" spans="1:6" x14ac:dyDescent="0.3">
      <c r="A570" s="65" t="s">
        <v>1387</v>
      </c>
      <c r="B570" s="261" t="s">
        <v>178</v>
      </c>
      <c r="C570" s="261" t="s">
        <v>1388</v>
      </c>
      <c r="D570" s="65">
        <v>50</v>
      </c>
      <c r="E570" s="65">
        <v>5356.6390000000001</v>
      </c>
      <c r="F570" s="58">
        <f t="shared" si="8"/>
        <v>6.4195709440925815E-6</v>
      </c>
    </row>
    <row r="571" spans="1:6" x14ac:dyDescent="0.3">
      <c r="A571" s="65" t="s">
        <v>901</v>
      </c>
      <c r="B571" s="261" t="s">
        <v>178</v>
      </c>
      <c r="C571" s="261" t="s">
        <v>902</v>
      </c>
      <c r="D571" s="65">
        <v>168</v>
      </c>
      <c r="E571" s="65">
        <v>122328.32640000001</v>
      </c>
      <c r="F571" s="58">
        <f t="shared" si="8"/>
        <v>1.4660225745974546E-4</v>
      </c>
    </row>
    <row r="572" spans="1:6" x14ac:dyDescent="0.3">
      <c r="A572" s="65" t="s">
        <v>1399</v>
      </c>
      <c r="B572" s="261" t="s">
        <v>178</v>
      </c>
      <c r="C572" s="261" t="s">
        <v>1400</v>
      </c>
      <c r="D572" s="65">
        <v>24</v>
      </c>
      <c r="E572" s="65">
        <v>1232.952072</v>
      </c>
      <c r="F572" s="58">
        <f t="shared" si="8"/>
        <v>1.4776099895606079E-6</v>
      </c>
    </row>
    <row r="573" spans="1:6" x14ac:dyDescent="0.3">
      <c r="A573" s="65" t="s">
        <v>1941</v>
      </c>
      <c r="B573" s="261" t="s">
        <v>178</v>
      </c>
      <c r="C573" s="261" t="s">
        <v>2038</v>
      </c>
      <c r="D573" s="65">
        <v>4</v>
      </c>
      <c r="E573" s="65">
        <v>2147.1318999999999</v>
      </c>
      <c r="F573" s="58">
        <f t="shared" si="8"/>
        <v>2.5731929216014551E-6</v>
      </c>
    </row>
    <row r="574" spans="1:6" x14ac:dyDescent="0.3">
      <c r="A574" s="65" t="s">
        <v>1302</v>
      </c>
      <c r="B574" s="261" t="s">
        <v>178</v>
      </c>
      <c r="C574" s="261" t="s">
        <v>1303</v>
      </c>
      <c r="D574" s="65">
        <v>20</v>
      </c>
      <c r="E574" s="65">
        <v>5185.9427599999999</v>
      </c>
      <c r="F574" s="58">
        <f t="shared" si="8"/>
        <v>6.2150030009159269E-6</v>
      </c>
    </row>
    <row r="575" spans="1:6" x14ac:dyDescent="0.3">
      <c r="A575" s="65" t="s">
        <v>1678</v>
      </c>
      <c r="B575" s="261" t="s">
        <v>178</v>
      </c>
      <c r="C575" s="261" t="s">
        <v>1796</v>
      </c>
      <c r="D575" s="65">
        <v>4</v>
      </c>
      <c r="E575" s="65">
        <v>1257.362828</v>
      </c>
      <c r="F575" s="58">
        <f t="shared" si="8"/>
        <v>1.5068646359799268E-6</v>
      </c>
    </row>
    <row r="576" spans="1:6" x14ac:dyDescent="0.3">
      <c r="A576" s="65" t="s">
        <v>1317</v>
      </c>
      <c r="B576" s="261" t="s">
        <v>178</v>
      </c>
      <c r="C576" s="261" t="s">
        <v>1318</v>
      </c>
      <c r="D576" s="65">
        <v>946</v>
      </c>
      <c r="E576" s="65">
        <v>1623.25559</v>
      </c>
      <c r="F576" s="58">
        <f t="shared" si="8"/>
        <v>1.9453624596318437E-6</v>
      </c>
    </row>
    <row r="577" spans="1:6" x14ac:dyDescent="0.3">
      <c r="A577" s="65" t="s">
        <v>710</v>
      </c>
      <c r="B577" s="261" t="s">
        <v>178</v>
      </c>
      <c r="C577" s="261" t="s">
        <v>711</v>
      </c>
      <c r="D577" s="65">
        <v>216</v>
      </c>
      <c r="E577" s="65">
        <v>186098.77051199999</v>
      </c>
      <c r="F577" s="58">
        <f t="shared" si="8"/>
        <v>2.2302683826746369E-4</v>
      </c>
    </row>
    <row r="578" spans="1:6" x14ac:dyDescent="0.3">
      <c r="A578" s="65" t="s">
        <v>1944</v>
      </c>
      <c r="B578" s="261" t="s">
        <v>178</v>
      </c>
      <c r="C578" s="261" t="s">
        <v>2041</v>
      </c>
      <c r="D578" s="65">
        <v>27</v>
      </c>
      <c r="E578" s="65">
        <v>7040.1008250000004</v>
      </c>
      <c r="F578" s="58">
        <f t="shared" si="8"/>
        <v>8.4370865200459129E-6</v>
      </c>
    </row>
    <row r="579" spans="1:6" x14ac:dyDescent="0.3">
      <c r="A579" s="65" t="s">
        <v>1709</v>
      </c>
      <c r="B579" s="261" t="s">
        <v>178</v>
      </c>
      <c r="C579" s="261" t="s">
        <v>1825</v>
      </c>
      <c r="D579" s="65">
        <v>9</v>
      </c>
      <c r="E579" s="65">
        <v>125.29163699999999</v>
      </c>
      <c r="F579" s="58">
        <f t="shared" si="8"/>
        <v>1.5015358556419333E-7</v>
      </c>
    </row>
    <row r="580" spans="1:6" x14ac:dyDescent="0.3">
      <c r="A580" s="65" t="s">
        <v>1209</v>
      </c>
      <c r="B580" s="261" t="s">
        <v>178</v>
      </c>
      <c r="C580" s="261" t="s">
        <v>1210</v>
      </c>
      <c r="D580" s="65">
        <v>143</v>
      </c>
      <c r="E580" s="65">
        <v>431195.77186399978</v>
      </c>
      <c r="F580" s="58">
        <f t="shared" si="8"/>
        <v>5.1675908125854784E-4</v>
      </c>
    </row>
    <row r="581" spans="1:6" x14ac:dyDescent="0.3">
      <c r="A581" s="65" t="s">
        <v>886</v>
      </c>
      <c r="B581" s="261" t="s">
        <v>178</v>
      </c>
      <c r="C581" s="261" t="s">
        <v>887</v>
      </c>
      <c r="D581" s="65">
        <v>623</v>
      </c>
      <c r="E581" s="65">
        <v>619052.66888499982</v>
      </c>
      <c r="F581" s="58">
        <f t="shared" si="8"/>
        <v>7.4189291569529147E-4</v>
      </c>
    </row>
    <row r="582" spans="1:6" x14ac:dyDescent="0.3">
      <c r="A582" s="65" t="s">
        <v>808</v>
      </c>
      <c r="B582" s="261" t="s">
        <v>178</v>
      </c>
      <c r="C582" s="261" t="s">
        <v>809</v>
      </c>
      <c r="D582" s="65">
        <v>149</v>
      </c>
      <c r="E582" s="65">
        <v>483278.85033299989</v>
      </c>
      <c r="F582" s="58">
        <f t="shared" si="8"/>
        <v>5.7917714176598301E-4</v>
      </c>
    </row>
    <row r="583" spans="1:6" x14ac:dyDescent="0.3">
      <c r="A583" s="65" t="s">
        <v>758</v>
      </c>
      <c r="B583" s="261" t="s">
        <v>178</v>
      </c>
      <c r="C583" s="261" t="s">
        <v>759</v>
      </c>
      <c r="D583" s="65">
        <v>344</v>
      </c>
      <c r="E583" s="65">
        <v>93679.170823999986</v>
      </c>
      <c r="F583" s="58">
        <f t="shared" si="8"/>
        <v>1.1226817470589969E-4</v>
      </c>
    </row>
    <row r="584" spans="1:6" x14ac:dyDescent="0.3">
      <c r="A584" s="65" t="s">
        <v>2224</v>
      </c>
      <c r="B584" s="261" t="s">
        <v>178</v>
      </c>
      <c r="C584" s="261" t="s">
        <v>2383</v>
      </c>
      <c r="D584" s="65">
        <v>189</v>
      </c>
      <c r="E584" s="65">
        <v>21830.154129000002</v>
      </c>
      <c r="F584" s="58">
        <f t="shared" si="8"/>
        <v>2.6161968942015902E-5</v>
      </c>
    </row>
    <row r="585" spans="1:6" x14ac:dyDescent="0.3">
      <c r="A585" s="65" t="s">
        <v>1325</v>
      </c>
      <c r="B585" s="261" t="s">
        <v>178</v>
      </c>
      <c r="C585" s="261" t="s">
        <v>1326</v>
      </c>
      <c r="D585" s="65">
        <v>35</v>
      </c>
      <c r="E585" s="65">
        <v>3016.951595</v>
      </c>
      <c r="F585" s="58">
        <f t="shared" si="8"/>
        <v>3.6156132229548734E-6</v>
      </c>
    </row>
    <row r="586" spans="1:6" x14ac:dyDescent="0.3">
      <c r="A586" s="65" t="s">
        <v>1391</v>
      </c>
      <c r="B586" s="261" t="s">
        <v>178</v>
      </c>
      <c r="C586" s="261" t="s">
        <v>1392</v>
      </c>
      <c r="D586" s="65">
        <v>8</v>
      </c>
      <c r="E586" s="65">
        <v>362.998088</v>
      </c>
      <c r="F586" s="58">
        <f t="shared" ref="F586:F649" si="9">E586/$E$1070</f>
        <v>4.3502875188825716E-7</v>
      </c>
    </row>
    <row r="587" spans="1:6" x14ac:dyDescent="0.3">
      <c r="A587" s="65" t="s">
        <v>1949</v>
      </c>
      <c r="B587" s="261" t="s">
        <v>178</v>
      </c>
      <c r="C587" s="261" t="s">
        <v>2044</v>
      </c>
      <c r="D587" s="65">
        <v>28</v>
      </c>
      <c r="E587" s="65">
        <v>3624.7286880000001</v>
      </c>
      <c r="F587" s="58">
        <f t="shared" si="9"/>
        <v>4.3439931206309827E-6</v>
      </c>
    </row>
    <row r="588" spans="1:6" x14ac:dyDescent="0.3">
      <c r="A588" s="65" t="s">
        <v>2225</v>
      </c>
      <c r="B588" s="261" t="s">
        <v>178</v>
      </c>
      <c r="C588" s="261" t="s">
        <v>2384</v>
      </c>
      <c r="D588" s="65">
        <v>14</v>
      </c>
      <c r="E588" s="65">
        <v>3740.8737519999995</v>
      </c>
      <c r="F588" s="58">
        <f t="shared" si="9"/>
        <v>4.4831851546945381E-6</v>
      </c>
    </row>
    <row r="589" spans="1:6" x14ac:dyDescent="0.3">
      <c r="A589" s="65" t="s">
        <v>1950</v>
      </c>
      <c r="B589" s="261" t="s">
        <v>178</v>
      </c>
      <c r="C589" s="261" t="s">
        <v>2045</v>
      </c>
      <c r="D589" s="65">
        <v>5</v>
      </c>
      <c r="E589" s="65">
        <v>4343.8761249999998</v>
      </c>
      <c r="F589" s="58">
        <f t="shared" si="9"/>
        <v>5.2058428721419296E-6</v>
      </c>
    </row>
    <row r="590" spans="1:6" x14ac:dyDescent="0.3">
      <c r="A590" s="65" t="s">
        <v>295</v>
      </c>
      <c r="B590" s="261" t="s">
        <v>178</v>
      </c>
      <c r="C590" s="261" t="s">
        <v>296</v>
      </c>
      <c r="D590" s="65">
        <v>7914</v>
      </c>
      <c r="E590" s="65">
        <v>5756397.5379119879</v>
      </c>
      <c r="F590" s="58">
        <f t="shared" si="9"/>
        <v>6.8986546185072157E-3</v>
      </c>
    </row>
    <row r="591" spans="1:6" x14ac:dyDescent="0.3">
      <c r="A591" s="65" t="s">
        <v>2226</v>
      </c>
      <c r="B591" s="261" t="s">
        <v>178</v>
      </c>
      <c r="C591" s="261" t="s">
        <v>1012</v>
      </c>
      <c r="D591" s="65">
        <v>348</v>
      </c>
      <c r="E591" s="65">
        <v>80800.616987999994</v>
      </c>
      <c r="F591" s="58">
        <f t="shared" si="9"/>
        <v>9.6834095611243953E-5</v>
      </c>
    </row>
    <row r="592" spans="1:6" x14ac:dyDescent="0.3">
      <c r="A592" s="65" t="s">
        <v>1952</v>
      </c>
      <c r="B592" s="261" t="s">
        <v>178</v>
      </c>
      <c r="C592" s="261" t="s">
        <v>2047</v>
      </c>
      <c r="D592" s="65">
        <v>46</v>
      </c>
      <c r="E592" s="65">
        <v>20085.128258000001</v>
      </c>
      <c r="F592" s="58">
        <f t="shared" si="9"/>
        <v>2.4070673004738542E-5</v>
      </c>
    </row>
    <row r="593" spans="1:6" x14ac:dyDescent="0.3">
      <c r="A593" s="65" t="s">
        <v>2227</v>
      </c>
      <c r="B593" s="261" t="s">
        <v>178</v>
      </c>
      <c r="C593" s="261" t="s">
        <v>2385</v>
      </c>
      <c r="D593" s="65">
        <v>43</v>
      </c>
      <c r="E593" s="65">
        <v>5464.5327509999988</v>
      </c>
      <c r="F593" s="58">
        <f t="shared" si="9"/>
        <v>6.5488743354483835E-6</v>
      </c>
    </row>
    <row r="594" spans="1:6" x14ac:dyDescent="0.3">
      <c r="A594" s="65" t="s">
        <v>1102</v>
      </c>
      <c r="B594" s="261" t="s">
        <v>178</v>
      </c>
      <c r="C594" s="261" t="s">
        <v>1103</v>
      </c>
      <c r="D594" s="65">
        <v>400</v>
      </c>
      <c r="E594" s="65">
        <v>13387.1212</v>
      </c>
      <c r="F594" s="58">
        <f t="shared" si="9"/>
        <v>1.6043562816267029E-5</v>
      </c>
    </row>
    <row r="595" spans="1:6" x14ac:dyDescent="0.3">
      <c r="A595" s="65" t="s">
        <v>818</v>
      </c>
      <c r="B595" s="261" t="s">
        <v>178</v>
      </c>
      <c r="C595" s="261" t="s">
        <v>819</v>
      </c>
      <c r="D595" s="65">
        <v>1003</v>
      </c>
      <c r="E595" s="65">
        <v>120519.28943900003</v>
      </c>
      <c r="F595" s="58">
        <f t="shared" si="9"/>
        <v>1.444342485437769E-4</v>
      </c>
    </row>
    <row r="596" spans="1:6" x14ac:dyDescent="0.3">
      <c r="A596" s="65" t="s">
        <v>1954</v>
      </c>
      <c r="B596" s="261" t="s">
        <v>178</v>
      </c>
      <c r="C596" s="261" t="s">
        <v>2049</v>
      </c>
      <c r="D596" s="65">
        <v>36</v>
      </c>
      <c r="E596" s="65">
        <v>10722.708071999999</v>
      </c>
      <c r="F596" s="58">
        <f t="shared" si="9"/>
        <v>1.2850443194136879E-5</v>
      </c>
    </row>
    <row r="597" spans="1:6" x14ac:dyDescent="0.3">
      <c r="A597" s="65" t="s">
        <v>1955</v>
      </c>
      <c r="B597" s="261" t="s">
        <v>178</v>
      </c>
      <c r="C597" s="261" t="s">
        <v>2050</v>
      </c>
      <c r="D597" s="65">
        <v>40</v>
      </c>
      <c r="E597" s="65">
        <v>5597.1655199999996</v>
      </c>
      <c r="F597" s="58">
        <f t="shared" si="9"/>
        <v>6.7078257731142315E-6</v>
      </c>
    </row>
    <row r="598" spans="1:6" x14ac:dyDescent="0.3">
      <c r="A598" s="65" t="s">
        <v>1345</v>
      </c>
      <c r="B598" s="261" t="s">
        <v>178</v>
      </c>
      <c r="C598" s="261" t="s">
        <v>1346</v>
      </c>
      <c r="D598" s="65">
        <v>135</v>
      </c>
      <c r="E598" s="65">
        <v>1107.8842500000001</v>
      </c>
      <c r="F598" s="58">
        <f t="shared" si="9"/>
        <v>1.3277246311946358E-6</v>
      </c>
    </row>
    <row r="599" spans="1:6" x14ac:dyDescent="0.3">
      <c r="A599" s="65" t="s">
        <v>752</v>
      </c>
      <c r="B599" s="261" t="s">
        <v>178</v>
      </c>
      <c r="C599" s="261" t="s">
        <v>753</v>
      </c>
      <c r="D599" s="65">
        <v>943</v>
      </c>
      <c r="E599" s="65">
        <v>86097.407856999984</v>
      </c>
      <c r="F599" s="58">
        <f t="shared" si="9"/>
        <v>1.0318194260253219E-4</v>
      </c>
    </row>
    <row r="600" spans="1:6" x14ac:dyDescent="0.3">
      <c r="A600" s="65" t="s">
        <v>1034</v>
      </c>
      <c r="B600" s="261" t="s">
        <v>178</v>
      </c>
      <c r="C600" s="261" t="s">
        <v>1035</v>
      </c>
      <c r="D600" s="65">
        <v>32</v>
      </c>
      <c r="E600" s="65">
        <v>27434.108703999998</v>
      </c>
      <c r="F600" s="58">
        <f t="shared" si="9"/>
        <v>3.2877930940142835E-5</v>
      </c>
    </row>
    <row r="601" spans="1:6" x14ac:dyDescent="0.3">
      <c r="A601" s="65" t="s">
        <v>1956</v>
      </c>
      <c r="B601" s="261" t="s">
        <v>178</v>
      </c>
      <c r="C601" s="261" t="s">
        <v>2051</v>
      </c>
      <c r="D601" s="65">
        <v>10</v>
      </c>
      <c r="E601" s="65">
        <v>2301.2658299999998</v>
      </c>
      <c r="F601" s="58">
        <f t="shared" si="9"/>
        <v>2.7579120521097458E-6</v>
      </c>
    </row>
    <row r="602" spans="1:6" x14ac:dyDescent="0.3">
      <c r="A602" s="65" t="s">
        <v>1957</v>
      </c>
      <c r="B602" s="261" t="s">
        <v>178</v>
      </c>
      <c r="C602" s="261" t="s">
        <v>2052</v>
      </c>
      <c r="D602" s="65">
        <v>176</v>
      </c>
      <c r="E602" s="65">
        <v>4432.8500480000002</v>
      </c>
      <c r="F602" s="58">
        <f t="shared" si="9"/>
        <v>5.3124721243414403E-6</v>
      </c>
    </row>
    <row r="603" spans="1:6" x14ac:dyDescent="0.3">
      <c r="A603" s="65" t="s">
        <v>560</v>
      </c>
      <c r="B603" s="261" t="s">
        <v>178</v>
      </c>
      <c r="C603" s="261" t="s">
        <v>561</v>
      </c>
      <c r="D603" s="65">
        <v>9443</v>
      </c>
      <c r="E603" s="65">
        <v>2642419.9022620008</v>
      </c>
      <c r="F603" s="58">
        <f t="shared" si="9"/>
        <v>3.166762222851512E-3</v>
      </c>
    </row>
    <row r="604" spans="1:6" x14ac:dyDescent="0.3">
      <c r="A604" s="65" t="s">
        <v>1061</v>
      </c>
      <c r="B604" s="261" t="s">
        <v>178</v>
      </c>
      <c r="C604" s="261" t="s">
        <v>1062</v>
      </c>
      <c r="D604" s="65">
        <v>15981</v>
      </c>
      <c r="E604" s="65">
        <v>1221353.7101220002</v>
      </c>
      <c r="F604" s="58">
        <f t="shared" si="9"/>
        <v>1.4637101342761508E-3</v>
      </c>
    </row>
    <row r="605" spans="1:6" x14ac:dyDescent="0.3">
      <c r="A605" s="65" t="s">
        <v>2228</v>
      </c>
      <c r="B605" s="261" t="s">
        <v>178</v>
      </c>
      <c r="C605" s="261" t="s">
        <v>2386</v>
      </c>
      <c r="D605" s="65">
        <v>1715</v>
      </c>
      <c r="E605" s="65">
        <v>407666.56346500019</v>
      </c>
      <c r="F605" s="58">
        <f t="shared" si="9"/>
        <v>4.8856091024576968E-4</v>
      </c>
    </row>
    <row r="606" spans="1:6" x14ac:dyDescent="0.3">
      <c r="A606" s="65" t="s">
        <v>2229</v>
      </c>
      <c r="B606" s="261" t="s">
        <v>178</v>
      </c>
      <c r="C606" s="261" t="s">
        <v>2387</v>
      </c>
      <c r="D606" s="65">
        <v>2</v>
      </c>
      <c r="E606" s="65">
        <v>213.72840400000001</v>
      </c>
      <c r="F606" s="58">
        <f t="shared" si="9"/>
        <v>2.5613909248797256E-7</v>
      </c>
    </row>
    <row r="607" spans="1:6" x14ac:dyDescent="0.3">
      <c r="A607" s="65" t="s">
        <v>1418</v>
      </c>
      <c r="B607" s="261" t="s">
        <v>178</v>
      </c>
      <c r="C607" s="261" t="s">
        <v>1419</v>
      </c>
      <c r="D607" s="65">
        <v>6</v>
      </c>
      <c r="E607" s="65">
        <v>32.408411999999998</v>
      </c>
      <c r="F607" s="58">
        <f t="shared" si="9"/>
        <v>3.8839298302420855E-8</v>
      </c>
    </row>
    <row r="608" spans="1:6" x14ac:dyDescent="0.3">
      <c r="A608" s="65" t="s">
        <v>1463</v>
      </c>
      <c r="B608" s="261" t="s">
        <v>178</v>
      </c>
      <c r="C608" s="261" t="s">
        <v>1464</v>
      </c>
      <c r="D608" s="65">
        <v>38</v>
      </c>
      <c r="E608" s="65">
        <v>331.12683199999998</v>
      </c>
      <c r="F608" s="58">
        <f t="shared" si="9"/>
        <v>3.9683319886156702E-7</v>
      </c>
    </row>
    <row r="609" spans="1:6" x14ac:dyDescent="0.3">
      <c r="A609" s="65" t="s">
        <v>2230</v>
      </c>
      <c r="B609" s="261" t="s">
        <v>178</v>
      </c>
      <c r="C609" s="261" t="s">
        <v>2388</v>
      </c>
      <c r="D609" s="65">
        <v>1</v>
      </c>
      <c r="E609" s="65">
        <v>0.73858999999999997</v>
      </c>
      <c r="F609" s="58">
        <f t="shared" si="9"/>
        <v>8.8515035334607007E-10</v>
      </c>
    </row>
    <row r="610" spans="1:6" x14ac:dyDescent="0.3">
      <c r="A610" s="65" t="s">
        <v>2231</v>
      </c>
      <c r="B610" s="261" t="s">
        <v>178</v>
      </c>
      <c r="C610" s="261" t="s">
        <v>2389</v>
      </c>
      <c r="D610" s="65">
        <v>1</v>
      </c>
      <c r="E610" s="65">
        <v>1.3131969999999999</v>
      </c>
      <c r="F610" s="58">
        <f t="shared" si="9"/>
        <v>1.5737781293586419E-9</v>
      </c>
    </row>
    <row r="611" spans="1:6" x14ac:dyDescent="0.3">
      <c r="A611" s="65" t="s">
        <v>2230</v>
      </c>
      <c r="B611" s="261" t="s">
        <v>178</v>
      </c>
      <c r="C611" s="261" t="s">
        <v>2390</v>
      </c>
      <c r="D611" s="65">
        <v>1</v>
      </c>
      <c r="E611" s="65">
        <v>0.58490299999999995</v>
      </c>
      <c r="F611" s="58">
        <f t="shared" si="9"/>
        <v>7.0096683833138335E-10</v>
      </c>
    </row>
    <row r="612" spans="1:6" x14ac:dyDescent="0.3">
      <c r="A612" s="65" t="s">
        <v>1661</v>
      </c>
      <c r="B612" s="261" t="s">
        <v>178</v>
      </c>
      <c r="C612" s="261" t="s">
        <v>1781</v>
      </c>
      <c r="D612" s="65">
        <v>310</v>
      </c>
      <c r="E612" s="65">
        <v>91219.682709999994</v>
      </c>
      <c r="F612" s="58">
        <f t="shared" si="9"/>
        <v>1.0932064390646083E-4</v>
      </c>
    </row>
    <row r="613" spans="1:6" x14ac:dyDescent="0.3">
      <c r="A613" s="65" t="s">
        <v>1377</v>
      </c>
      <c r="B613" s="261" t="s">
        <v>178</v>
      </c>
      <c r="C613" s="261" t="s">
        <v>1378</v>
      </c>
      <c r="D613" s="65">
        <v>135</v>
      </c>
      <c r="E613" s="65">
        <v>3384.8885340000002</v>
      </c>
      <c r="F613" s="58">
        <f t="shared" si="9"/>
        <v>4.0565608550172103E-6</v>
      </c>
    </row>
    <row r="614" spans="1:6" x14ac:dyDescent="0.3">
      <c r="A614" s="65" t="s">
        <v>1085</v>
      </c>
      <c r="B614" s="261" t="s">
        <v>178</v>
      </c>
      <c r="C614" s="261" t="s">
        <v>1086</v>
      </c>
      <c r="D614" s="65">
        <v>530</v>
      </c>
      <c r="E614" s="65">
        <v>32787.106980000004</v>
      </c>
      <c r="F614" s="58">
        <f t="shared" si="9"/>
        <v>3.9293138721811027E-5</v>
      </c>
    </row>
    <row r="615" spans="1:6" x14ac:dyDescent="0.3">
      <c r="A615" s="65" t="s">
        <v>1313</v>
      </c>
      <c r="B615" s="261" t="s">
        <v>178</v>
      </c>
      <c r="C615" s="261" t="s">
        <v>1314</v>
      </c>
      <c r="D615" s="65">
        <v>35</v>
      </c>
      <c r="E615" s="65">
        <v>2751.656215</v>
      </c>
      <c r="F615" s="58">
        <f t="shared" si="9"/>
        <v>3.2976745839967507E-6</v>
      </c>
    </row>
    <row r="616" spans="1:6" x14ac:dyDescent="0.3">
      <c r="A616" s="65" t="s">
        <v>1422</v>
      </c>
      <c r="B616" s="261" t="s">
        <v>178</v>
      </c>
      <c r="C616" s="261" t="s">
        <v>1423</v>
      </c>
      <c r="D616" s="65">
        <v>49</v>
      </c>
      <c r="E616" s="65">
        <v>126.48531699999999</v>
      </c>
      <c r="F616" s="58">
        <f t="shared" si="9"/>
        <v>1.5158413062137274E-7</v>
      </c>
    </row>
    <row r="617" spans="1:6" x14ac:dyDescent="0.3">
      <c r="A617" s="65" t="s">
        <v>483</v>
      </c>
      <c r="B617" s="261" t="s">
        <v>178</v>
      </c>
      <c r="C617" s="261" t="s">
        <v>484</v>
      </c>
      <c r="D617" s="65">
        <v>9</v>
      </c>
      <c r="E617" s="65">
        <v>130.79748599999999</v>
      </c>
      <c r="F617" s="58">
        <f t="shared" si="9"/>
        <v>1.5675197464043334E-7</v>
      </c>
    </row>
    <row r="618" spans="1:6" x14ac:dyDescent="0.3">
      <c r="A618" s="65" t="s">
        <v>1961</v>
      </c>
      <c r="B618" s="261" t="s">
        <v>178</v>
      </c>
      <c r="C618" s="261" t="s">
        <v>2056</v>
      </c>
      <c r="D618" s="65">
        <v>11</v>
      </c>
      <c r="E618" s="65">
        <v>3066.7877349999999</v>
      </c>
      <c r="F618" s="58">
        <f t="shared" si="9"/>
        <v>3.6753384790921133E-6</v>
      </c>
    </row>
    <row r="619" spans="1:6" x14ac:dyDescent="0.3">
      <c r="A619" s="65" t="s">
        <v>2232</v>
      </c>
      <c r="B619" s="261" t="s">
        <v>178</v>
      </c>
      <c r="C619" s="261" t="s">
        <v>2391</v>
      </c>
      <c r="D619" s="65">
        <v>531</v>
      </c>
      <c r="E619" s="65">
        <v>13207.726017000001</v>
      </c>
      <c r="F619" s="58">
        <f t="shared" si="9"/>
        <v>1.5828569775986183E-5</v>
      </c>
    </row>
    <row r="620" spans="1:6" x14ac:dyDescent="0.3">
      <c r="A620" s="65" t="s">
        <v>2233</v>
      </c>
      <c r="B620" s="261" t="s">
        <v>178</v>
      </c>
      <c r="C620" s="261" t="s">
        <v>2392</v>
      </c>
      <c r="D620" s="65">
        <v>300</v>
      </c>
      <c r="E620" s="65">
        <v>64530.340799999998</v>
      </c>
      <c r="F620" s="58">
        <f t="shared" si="9"/>
        <v>7.7335265791118651E-5</v>
      </c>
    </row>
    <row r="621" spans="1:6" x14ac:dyDescent="0.3">
      <c r="A621" s="65" t="s">
        <v>1360</v>
      </c>
      <c r="B621" s="261" t="s">
        <v>178</v>
      </c>
      <c r="C621" s="261" t="s">
        <v>1361</v>
      </c>
      <c r="D621" s="65">
        <v>89</v>
      </c>
      <c r="E621" s="65">
        <v>3456.7033070000002</v>
      </c>
      <c r="F621" s="58">
        <f t="shared" si="9"/>
        <v>4.1426260220197669E-6</v>
      </c>
    </row>
    <row r="622" spans="1:6" x14ac:dyDescent="0.3">
      <c r="A622" s="65" t="s">
        <v>1300</v>
      </c>
      <c r="B622" s="261" t="s">
        <v>178</v>
      </c>
      <c r="C622" s="261" t="s">
        <v>1301</v>
      </c>
      <c r="D622" s="65">
        <v>58</v>
      </c>
      <c r="E622" s="65">
        <v>9450.36456</v>
      </c>
      <c r="F622" s="58">
        <f t="shared" si="9"/>
        <v>1.1325625217689352E-5</v>
      </c>
    </row>
    <row r="623" spans="1:6" x14ac:dyDescent="0.3">
      <c r="A623" s="65" t="s">
        <v>1109</v>
      </c>
      <c r="B623" s="261" t="s">
        <v>178</v>
      </c>
      <c r="C623" s="261" t="s">
        <v>1110</v>
      </c>
      <c r="D623" s="65">
        <v>1787</v>
      </c>
      <c r="E623" s="65">
        <v>482188.64746799995</v>
      </c>
      <c r="F623" s="58">
        <f t="shared" si="9"/>
        <v>5.7787060708344793E-4</v>
      </c>
    </row>
    <row r="624" spans="1:6" x14ac:dyDescent="0.3">
      <c r="A624" s="65" t="s">
        <v>1963</v>
      </c>
      <c r="B624" s="261" t="s">
        <v>178</v>
      </c>
      <c r="C624" s="261" t="s">
        <v>2057</v>
      </c>
      <c r="D624" s="65">
        <v>6</v>
      </c>
      <c r="E624" s="65">
        <v>2569.6647779999998</v>
      </c>
      <c r="F624" s="58">
        <f t="shared" si="9"/>
        <v>3.0795701082165352E-6</v>
      </c>
    </row>
    <row r="625" spans="1:6" x14ac:dyDescent="0.3">
      <c r="A625" s="65" t="s">
        <v>1016</v>
      </c>
      <c r="B625" s="261" t="s">
        <v>178</v>
      </c>
      <c r="C625" s="261" t="s">
        <v>1017</v>
      </c>
      <c r="D625" s="65">
        <v>293</v>
      </c>
      <c r="E625" s="65">
        <v>25837.651229999999</v>
      </c>
      <c r="F625" s="58">
        <f t="shared" si="9"/>
        <v>3.0964684217044673E-5</v>
      </c>
    </row>
    <row r="626" spans="1:6" x14ac:dyDescent="0.3">
      <c r="A626" s="65" t="s">
        <v>1964</v>
      </c>
      <c r="B626" s="261" t="s">
        <v>178</v>
      </c>
      <c r="C626" s="261" t="s">
        <v>2058</v>
      </c>
      <c r="D626" s="65">
        <v>500</v>
      </c>
      <c r="E626" s="65">
        <v>19583.8125</v>
      </c>
      <c r="F626" s="58">
        <f t="shared" si="9"/>
        <v>2.3469879844349621E-5</v>
      </c>
    </row>
    <row r="627" spans="1:6" x14ac:dyDescent="0.3">
      <c r="A627" s="65" t="s">
        <v>1097</v>
      </c>
      <c r="B627" s="261" t="s">
        <v>178</v>
      </c>
      <c r="C627" s="261" t="s">
        <v>1098</v>
      </c>
      <c r="D627" s="65">
        <v>36</v>
      </c>
      <c r="E627" s="65">
        <v>9327.7139399999996</v>
      </c>
      <c r="F627" s="58">
        <f t="shared" si="9"/>
        <v>1.1178636713064168E-5</v>
      </c>
    </row>
    <row r="628" spans="1:6" x14ac:dyDescent="0.3">
      <c r="A628" s="65" t="s">
        <v>1967</v>
      </c>
      <c r="B628" s="261" t="s">
        <v>178</v>
      </c>
      <c r="C628" s="261" t="s">
        <v>2061</v>
      </c>
      <c r="D628" s="65">
        <v>500</v>
      </c>
      <c r="E628" s="65">
        <v>7758.92</v>
      </c>
      <c r="F628" s="58">
        <f t="shared" si="9"/>
        <v>9.2985428716661348E-6</v>
      </c>
    </row>
    <row r="629" spans="1:6" x14ac:dyDescent="0.3">
      <c r="A629" s="65" t="s">
        <v>2234</v>
      </c>
      <c r="B629" s="261" t="s">
        <v>178</v>
      </c>
      <c r="C629" s="261" t="s">
        <v>2393</v>
      </c>
      <c r="D629" s="65">
        <v>7</v>
      </c>
      <c r="E629" s="65">
        <v>854.480907</v>
      </c>
      <c r="F629" s="58">
        <f t="shared" si="9"/>
        <v>1.0240377973686627E-6</v>
      </c>
    </row>
    <row r="630" spans="1:6" x14ac:dyDescent="0.3">
      <c r="A630" s="65" t="s">
        <v>2235</v>
      </c>
      <c r="B630" s="261" t="s">
        <v>178</v>
      </c>
      <c r="C630" s="261" t="s">
        <v>2394</v>
      </c>
      <c r="D630" s="65">
        <v>200</v>
      </c>
      <c r="E630" s="65">
        <v>69639.291200000007</v>
      </c>
      <c r="F630" s="58">
        <f t="shared" si="9"/>
        <v>8.3457998635846513E-5</v>
      </c>
    </row>
    <row r="631" spans="1:6" x14ac:dyDescent="0.3">
      <c r="A631" s="65" t="s">
        <v>1968</v>
      </c>
      <c r="B631" s="261" t="s">
        <v>178</v>
      </c>
      <c r="C631" s="261" t="s">
        <v>2062</v>
      </c>
      <c r="D631" s="65">
        <v>3</v>
      </c>
      <c r="E631" s="65">
        <v>3464.3876220000002</v>
      </c>
      <c r="F631" s="58">
        <f t="shared" si="9"/>
        <v>4.1518351558253586E-6</v>
      </c>
    </row>
    <row r="632" spans="1:6" x14ac:dyDescent="0.3">
      <c r="A632" s="65" t="s">
        <v>1971</v>
      </c>
      <c r="B632" s="261" t="s">
        <v>178</v>
      </c>
      <c r="C632" s="261" t="s">
        <v>2065</v>
      </c>
      <c r="D632" s="65">
        <v>77</v>
      </c>
      <c r="E632" s="65">
        <v>2574.7229969999999</v>
      </c>
      <c r="F632" s="58">
        <f t="shared" si="9"/>
        <v>3.0856320428963329E-6</v>
      </c>
    </row>
    <row r="633" spans="1:6" x14ac:dyDescent="0.3">
      <c r="A633" s="65" t="s">
        <v>1972</v>
      </c>
      <c r="B633" s="261" t="s">
        <v>178</v>
      </c>
      <c r="C633" s="261" t="s">
        <v>2066</v>
      </c>
      <c r="D633" s="65">
        <v>112</v>
      </c>
      <c r="E633" s="65">
        <v>3273.7867679999999</v>
      </c>
      <c r="F633" s="58">
        <f t="shared" si="9"/>
        <v>3.9234128738202371E-6</v>
      </c>
    </row>
    <row r="634" spans="1:6" x14ac:dyDescent="0.3">
      <c r="A634" s="65" t="s">
        <v>1677</v>
      </c>
      <c r="B634" s="261" t="s">
        <v>178</v>
      </c>
      <c r="C634" s="261" t="s">
        <v>297</v>
      </c>
      <c r="D634" s="65">
        <v>46</v>
      </c>
      <c r="E634" s="65">
        <v>16684.184728</v>
      </c>
      <c r="F634" s="58">
        <f t="shared" si="9"/>
        <v>1.9994871318702267E-5</v>
      </c>
    </row>
    <row r="635" spans="1:6" x14ac:dyDescent="0.3">
      <c r="A635" s="65" t="s">
        <v>1347</v>
      </c>
      <c r="B635" s="261" t="s">
        <v>178</v>
      </c>
      <c r="C635" s="261" t="s">
        <v>1348</v>
      </c>
      <c r="D635" s="65">
        <v>13</v>
      </c>
      <c r="E635" s="65">
        <v>2149.6087859999998</v>
      </c>
      <c r="F635" s="58">
        <f t="shared" si="9"/>
        <v>2.5761613025951025E-6</v>
      </c>
    </row>
    <row r="636" spans="1:6" x14ac:dyDescent="0.3">
      <c r="A636" s="65" t="s">
        <v>1684</v>
      </c>
      <c r="B636" s="261" t="s">
        <v>178</v>
      </c>
      <c r="C636" s="261" t="s">
        <v>1335</v>
      </c>
      <c r="D636" s="65">
        <v>51</v>
      </c>
      <c r="E636" s="65">
        <v>14002.627371</v>
      </c>
      <c r="F636" s="58">
        <f t="shared" si="9"/>
        <v>1.6781205493188377E-5</v>
      </c>
    </row>
    <row r="637" spans="1:6" x14ac:dyDescent="0.3">
      <c r="A637" s="65" t="s">
        <v>1430</v>
      </c>
      <c r="B637" s="261" t="s">
        <v>178</v>
      </c>
      <c r="C637" s="261" t="s">
        <v>1431</v>
      </c>
      <c r="D637" s="65">
        <v>94</v>
      </c>
      <c r="E637" s="65">
        <v>920.08854399999996</v>
      </c>
      <c r="F637" s="58">
        <f t="shared" si="9"/>
        <v>1.1026641300738856E-6</v>
      </c>
    </row>
    <row r="638" spans="1:6" x14ac:dyDescent="0.3">
      <c r="A638" s="65" t="s">
        <v>1256</v>
      </c>
      <c r="B638" s="261" t="s">
        <v>178</v>
      </c>
      <c r="C638" s="261" t="s">
        <v>1257</v>
      </c>
      <c r="D638" s="65">
        <v>62</v>
      </c>
      <c r="E638" s="65">
        <v>1646.68156</v>
      </c>
      <c r="F638" s="58">
        <f t="shared" si="9"/>
        <v>1.9734369063789895E-6</v>
      </c>
    </row>
    <row r="639" spans="1:6" x14ac:dyDescent="0.3">
      <c r="A639" s="65" t="s">
        <v>1349</v>
      </c>
      <c r="B639" s="261" t="s">
        <v>178</v>
      </c>
      <c r="C639" s="261" t="s">
        <v>1350</v>
      </c>
      <c r="D639" s="65">
        <v>3416</v>
      </c>
      <c r="E639" s="65">
        <v>654201.69556000025</v>
      </c>
      <c r="F639" s="58">
        <f t="shared" si="9"/>
        <v>7.8401665603993072E-4</v>
      </c>
    </row>
    <row r="640" spans="1:6" x14ac:dyDescent="0.3">
      <c r="A640" s="65" t="s">
        <v>2236</v>
      </c>
      <c r="B640" s="261" t="s">
        <v>178</v>
      </c>
      <c r="C640" s="261" t="s">
        <v>2395</v>
      </c>
      <c r="D640" s="65">
        <v>3</v>
      </c>
      <c r="E640" s="65">
        <v>23.455812000000002</v>
      </c>
      <c r="F640" s="58">
        <f t="shared" si="9"/>
        <v>2.8110210373575317E-8</v>
      </c>
    </row>
    <row r="641" spans="1:6" x14ac:dyDescent="0.3">
      <c r="A641" s="65" t="s">
        <v>1133</v>
      </c>
      <c r="B641" s="261" t="s">
        <v>178</v>
      </c>
      <c r="C641" s="261" t="s">
        <v>1134</v>
      </c>
      <c r="D641" s="65">
        <v>108</v>
      </c>
      <c r="E641" s="65">
        <v>26386.177032</v>
      </c>
      <c r="F641" s="58">
        <f t="shared" si="9"/>
        <v>3.1622055434445035E-5</v>
      </c>
    </row>
    <row r="642" spans="1:6" x14ac:dyDescent="0.3">
      <c r="A642" s="65" t="s">
        <v>707</v>
      </c>
      <c r="B642" s="261" t="s">
        <v>178</v>
      </c>
      <c r="C642" s="261" t="s">
        <v>708</v>
      </c>
      <c r="D642" s="65">
        <v>389</v>
      </c>
      <c r="E642" s="65">
        <v>189312.03770399993</v>
      </c>
      <c r="F642" s="58">
        <f t="shared" si="9"/>
        <v>2.2687772250688486E-4</v>
      </c>
    </row>
    <row r="643" spans="1:6" x14ac:dyDescent="0.3">
      <c r="A643" s="65" t="s">
        <v>1509</v>
      </c>
      <c r="B643" s="261" t="s">
        <v>178</v>
      </c>
      <c r="C643" s="261" t="s">
        <v>1510</v>
      </c>
      <c r="D643" s="65">
        <v>8</v>
      </c>
      <c r="E643" s="65">
        <v>3.4736090000000002</v>
      </c>
      <c r="F643" s="58">
        <f t="shared" si="9"/>
        <v>4.1628863560785954E-9</v>
      </c>
    </row>
    <row r="644" spans="1:6" x14ac:dyDescent="0.3">
      <c r="A644" s="65" t="s">
        <v>1505</v>
      </c>
      <c r="B644" s="261" t="s">
        <v>178</v>
      </c>
      <c r="C644" s="261" t="s">
        <v>1506</v>
      </c>
      <c r="D644" s="65">
        <v>3</v>
      </c>
      <c r="E644" s="65">
        <v>19.427142</v>
      </c>
      <c r="F644" s="58">
        <f t="shared" si="9"/>
        <v>2.3282120805594823E-8</v>
      </c>
    </row>
    <row r="645" spans="1:6" x14ac:dyDescent="0.3">
      <c r="A645" s="65" t="s">
        <v>1975</v>
      </c>
      <c r="B645" s="261" t="s">
        <v>178</v>
      </c>
      <c r="C645" s="261" t="s">
        <v>2070</v>
      </c>
      <c r="D645" s="65">
        <v>106</v>
      </c>
      <c r="E645" s="65">
        <v>2263.3068060000001</v>
      </c>
      <c r="F645" s="58">
        <f t="shared" si="9"/>
        <v>2.7124207192914411E-6</v>
      </c>
    </row>
    <row r="646" spans="1:6" x14ac:dyDescent="0.3">
      <c r="A646" s="65" t="s">
        <v>2237</v>
      </c>
      <c r="B646" s="261" t="s">
        <v>178</v>
      </c>
      <c r="C646" s="261" t="s">
        <v>1271</v>
      </c>
      <c r="D646" s="65">
        <v>18</v>
      </c>
      <c r="E646" s="65">
        <v>5963.7744899999998</v>
      </c>
      <c r="F646" s="58">
        <f t="shared" si="9"/>
        <v>7.147181923800456E-6</v>
      </c>
    </row>
    <row r="647" spans="1:6" x14ac:dyDescent="0.3">
      <c r="A647" s="65" t="s">
        <v>1232</v>
      </c>
      <c r="B647" s="261" t="s">
        <v>178</v>
      </c>
      <c r="C647" s="261" t="s">
        <v>1233</v>
      </c>
      <c r="D647" s="65">
        <v>15</v>
      </c>
      <c r="E647" s="65">
        <v>10619.797935000001</v>
      </c>
      <c r="F647" s="58">
        <f t="shared" si="9"/>
        <v>1.2727112328394802E-5</v>
      </c>
    </row>
    <row r="648" spans="1:6" x14ac:dyDescent="0.3">
      <c r="A648" s="65" t="s">
        <v>1977</v>
      </c>
      <c r="B648" s="261" t="s">
        <v>178</v>
      </c>
      <c r="C648" s="261" t="s">
        <v>2071</v>
      </c>
      <c r="D648" s="65">
        <v>267</v>
      </c>
      <c r="E648" s="65">
        <v>10581.256991999999</v>
      </c>
      <c r="F648" s="58">
        <f t="shared" si="9"/>
        <v>1.2680923604861119E-5</v>
      </c>
    </row>
    <row r="649" spans="1:6" x14ac:dyDescent="0.3">
      <c r="A649" s="65" t="s">
        <v>2238</v>
      </c>
      <c r="B649" s="261" t="s">
        <v>178</v>
      </c>
      <c r="C649" s="261" t="s">
        <v>2396</v>
      </c>
      <c r="D649" s="65">
        <v>5939</v>
      </c>
      <c r="E649" s="65">
        <v>432976.89163399982</v>
      </c>
      <c r="F649" s="58">
        <f t="shared" si="9"/>
        <v>5.1889363330199177E-4</v>
      </c>
    </row>
    <row r="650" spans="1:6" x14ac:dyDescent="0.3">
      <c r="A650" s="65" t="s">
        <v>730</v>
      </c>
      <c r="B650" s="261" t="s">
        <v>178</v>
      </c>
      <c r="C650" s="261" t="s">
        <v>731</v>
      </c>
      <c r="D650" s="65">
        <v>15</v>
      </c>
      <c r="E650" s="65">
        <v>575.65218000000004</v>
      </c>
      <c r="F650" s="58">
        <f t="shared" ref="F650:F713" si="10">E650/$E$1070</f>
        <v>6.8988035382476831E-7</v>
      </c>
    </row>
    <row r="651" spans="1:6" x14ac:dyDescent="0.3">
      <c r="A651" s="65" t="s">
        <v>674</v>
      </c>
      <c r="B651" s="261" t="s">
        <v>178</v>
      </c>
      <c r="C651" s="261" t="s">
        <v>675</v>
      </c>
      <c r="D651" s="65">
        <v>297</v>
      </c>
      <c r="E651" s="65">
        <v>233847.77595300006</v>
      </c>
      <c r="F651" s="58">
        <f t="shared" si="10"/>
        <v>2.8025080425403897E-4</v>
      </c>
    </row>
    <row r="652" spans="1:6" x14ac:dyDescent="0.3">
      <c r="A652" s="65" t="s">
        <v>1292</v>
      </c>
      <c r="B652" s="261" t="s">
        <v>178</v>
      </c>
      <c r="C652" s="261" t="s">
        <v>1293</v>
      </c>
      <c r="D652" s="65">
        <v>14</v>
      </c>
      <c r="E652" s="65">
        <v>12046.499191999999</v>
      </c>
      <c r="F652" s="58">
        <f t="shared" si="10"/>
        <v>1.443691766254884E-5</v>
      </c>
    </row>
    <row r="653" spans="1:6" x14ac:dyDescent="0.3">
      <c r="A653" s="65" t="s">
        <v>1195</v>
      </c>
      <c r="B653" s="261" t="s">
        <v>178</v>
      </c>
      <c r="C653" s="261" t="s">
        <v>1196</v>
      </c>
      <c r="D653" s="65">
        <v>1515</v>
      </c>
      <c r="E653" s="65">
        <v>155931.46287000002</v>
      </c>
      <c r="F653" s="58">
        <f t="shared" si="10"/>
        <v>1.8687335254627077E-4</v>
      </c>
    </row>
    <row r="654" spans="1:6" x14ac:dyDescent="0.3">
      <c r="A654" s="65" t="s">
        <v>1420</v>
      </c>
      <c r="B654" s="261" t="s">
        <v>178</v>
      </c>
      <c r="C654" s="261" t="s">
        <v>1421</v>
      </c>
      <c r="D654" s="65">
        <v>2</v>
      </c>
      <c r="E654" s="65">
        <v>45.568733999999999</v>
      </c>
      <c r="F654" s="58">
        <f t="shared" si="10"/>
        <v>5.4611057557823798E-8</v>
      </c>
    </row>
    <row r="655" spans="1:6" x14ac:dyDescent="0.3">
      <c r="A655" s="65" t="s">
        <v>1485</v>
      </c>
      <c r="B655" s="261" t="s">
        <v>178</v>
      </c>
      <c r="C655" s="261" t="s">
        <v>1486</v>
      </c>
      <c r="D655" s="65">
        <v>5</v>
      </c>
      <c r="E655" s="65">
        <v>112.35513</v>
      </c>
      <c r="F655" s="58">
        <f t="shared" si="10"/>
        <v>1.3465005350701154E-7</v>
      </c>
    </row>
    <row r="656" spans="1:6" x14ac:dyDescent="0.3">
      <c r="A656" s="65" t="s">
        <v>1331</v>
      </c>
      <c r="B656" s="261" t="s">
        <v>178</v>
      </c>
      <c r="C656" s="261" t="s">
        <v>1332</v>
      </c>
      <c r="D656" s="65">
        <v>15</v>
      </c>
      <c r="E656" s="65">
        <v>1815.58728</v>
      </c>
      <c r="F656" s="58">
        <f t="shared" si="10"/>
        <v>2.1758590319698755E-6</v>
      </c>
    </row>
    <row r="657" spans="1:6" x14ac:dyDescent="0.3">
      <c r="A657" s="65" t="s">
        <v>1119</v>
      </c>
      <c r="B657" s="261" t="s">
        <v>178</v>
      </c>
      <c r="C657" s="261" t="s">
        <v>1120</v>
      </c>
      <c r="D657" s="65">
        <v>113</v>
      </c>
      <c r="E657" s="65">
        <v>14215.281462999999</v>
      </c>
      <c r="F657" s="58">
        <f t="shared" si="10"/>
        <v>1.7036057095124887E-5</v>
      </c>
    </row>
    <row r="658" spans="1:6" x14ac:dyDescent="0.3">
      <c r="A658" s="65" t="s">
        <v>1115</v>
      </c>
      <c r="B658" s="261" t="s">
        <v>178</v>
      </c>
      <c r="C658" s="261" t="s">
        <v>1116</v>
      </c>
      <c r="D658" s="65">
        <v>16</v>
      </c>
      <c r="E658" s="65">
        <v>167.11520000000002</v>
      </c>
      <c r="F658" s="58">
        <f t="shared" si="10"/>
        <v>2.0027630800511676E-7</v>
      </c>
    </row>
    <row r="659" spans="1:6" x14ac:dyDescent="0.3">
      <c r="A659" s="65" t="s">
        <v>1321</v>
      </c>
      <c r="B659" s="261" t="s">
        <v>178</v>
      </c>
      <c r="C659" s="261" t="s">
        <v>1322</v>
      </c>
      <c r="D659" s="65">
        <v>40</v>
      </c>
      <c r="E659" s="65">
        <v>9724.3141199999991</v>
      </c>
      <c r="F659" s="58">
        <f t="shared" si="10"/>
        <v>1.1653935308312025E-5</v>
      </c>
    </row>
    <row r="660" spans="1:6" x14ac:dyDescent="0.3">
      <c r="A660" s="65" t="s">
        <v>1108</v>
      </c>
      <c r="B660" s="261" t="s">
        <v>178</v>
      </c>
      <c r="C660" s="261" t="s">
        <v>1338</v>
      </c>
      <c r="D660" s="65">
        <v>173</v>
      </c>
      <c r="E660" s="65">
        <v>12382.654401</v>
      </c>
      <c r="F660" s="58">
        <f t="shared" si="10"/>
        <v>1.4839777032463776E-5</v>
      </c>
    </row>
    <row r="661" spans="1:6" x14ac:dyDescent="0.3">
      <c r="A661" s="65" t="s">
        <v>2239</v>
      </c>
      <c r="B661" s="261" t="s">
        <v>178</v>
      </c>
      <c r="C661" s="261" t="s">
        <v>2397</v>
      </c>
      <c r="D661" s="65">
        <v>25</v>
      </c>
      <c r="E661" s="65">
        <v>14136.528425</v>
      </c>
      <c r="F661" s="58">
        <f t="shared" si="10"/>
        <v>1.6941676884977477E-5</v>
      </c>
    </row>
    <row r="662" spans="1:6" x14ac:dyDescent="0.3">
      <c r="A662" s="65" t="s">
        <v>2240</v>
      </c>
      <c r="B662" s="261" t="s">
        <v>178</v>
      </c>
      <c r="C662" s="261" t="s">
        <v>2398</v>
      </c>
      <c r="D662" s="65">
        <v>854</v>
      </c>
      <c r="E662" s="65">
        <v>7836.65841</v>
      </c>
      <c r="F662" s="58">
        <f t="shared" si="10"/>
        <v>9.3917071185149435E-6</v>
      </c>
    </row>
    <row r="663" spans="1:6" x14ac:dyDescent="0.3">
      <c r="A663" s="65" t="s">
        <v>1980</v>
      </c>
      <c r="B663" s="261" t="s">
        <v>178</v>
      </c>
      <c r="C663" s="261" t="s">
        <v>2074</v>
      </c>
      <c r="D663" s="65">
        <v>11</v>
      </c>
      <c r="E663" s="65">
        <v>2001.0851520000001</v>
      </c>
      <c r="F663" s="58">
        <f t="shared" si="10"/>
        <v>2.3981657338555552E-6</v>
      </c>
    </row>
    <row r="664" spans="1:6" x14ac:dyDescent="0.3">
      <c r="A664" s="65" t="s">
        <v>603</v>
      </c>
      <c r="B664" s="261" t="s">
        <v>178</v>
      </c>
      <c r="C664" s="261" t="s">
        <v>604</v>
      </c>
      <c r="D664" s="65">
        <v>177</v>
      </c>
      <c r="E664" s="65">
        <v>154090.13686500001</v>
      </c>
      <c r="F664" s="58">
        <f t="shared" si="10"/>
        <v>1.8466664738650546E-4</v>
      </c>
    </row>
    <row r="665" spans="1:6" x14ac:dyDescent="0.3">
      <c r="A665" s="65" t="s">
        <v>1207</v>
      </c>
      <c r="B665" s="261" t="s">
        <v>178</v>
      </c>
      <c r="C665" s="261" t="s">
        <v>1208</v>
      </c>
      <c r="D665" s="65">
        <v>1389</v>
      </c>
      <c r="E665" s="65">
        <v>606587.17309199984</v>
      </c>
      <c r="F665" s="58">
        <f t="shared" si="10"/>
        <v>7.2695385883585954E-4</v>
      </c>
    </row>
    <row r="666" spans="1:6" x14ac:dyDescent="0.3">
      <c r="A666" s="65" t="s">
        <v>2241</v>
      </c>
      <c r="B666" s="261" t="s">
        <v>178</v>
      </c>
      <c r="C666" s="261" t="s">
        <v>2399</v>
      </c>
      <c r="D666" s="65">
        <v>34930</v>
      </c>
      <c r="E666" s="65">
        <v>763022.93592000019</v>
      </c>
      <c r="F666" s="58">
        <f t="shared" si="10"/>
        <v>9.1443158090516257E-4</v>
      </c>
    </row>
    <row r="667" spans="1:6" x14ac:dyDescent="0.3">
      <c r="A667" s="65" t="s">
        <v>1000</v>
      </c>
      <c r="B667" s="261" t="s">
        <v>178</v>
      </c>
      <c r="C667" s="261" t="s">
        <v>1001</v>
      </c>
      <c r="D667" s="65">
        <v>989</v>
      </c>
      <c r="E667" s="65">
        <v>670596.39796700038</v>
      </c>
      <c r="F667" s="58">
        <f t="shared" si="10"/>
        <v>8.0366460230045392E-4</v>
      </c>
    </row>
    <row r="668" spans="1:6" x14ac:dyDescent="0.3">
      <c r="A668" s="65" t="s">
        <v>613</v>
      </c>
      <c r="B668" s="261" t="s">
        <v>178</v>
      </c>
      <c r="C668" s="261" t="s">
        <v>614</v>
      </c>
      <c r="D668" s="65">
        <v>3177</v>
      </c>
      <c r="E668" s="65">
        <v>1420129.541286001</v>
      </c>
      <c r="F668" s="58">
        <f t="shared" si="10"/>
        <v>1.7019295756326193E-3</v>
      </c>
    </row>
    <row r="669" spans="1:6" x14ac:dyDescent="0.3">
      <c r="A669" s="65" t="s">
        <v>1124</v>
      </c>
      <c r="B669" s="261" t="s">
        <v>178</v>
      </c>
      <c r="C669" s="261" t="s">
        <v>1125</v>
      </c>
      <c r="D669" s="65">
        <v>20</v>
      </c>
      <c r="E669" s="65">
        <v>1137.5770399999999</v>
      </c>
      <c r="F669" s="58">
        <f t="shared" si="10"/>
        <v>1.3633094394919732E-6</v>
      </c>
    </row>
    <row r="670" spans="1:6" x14ac:dyDescent="0.3">
      <c r="A670" s="65" t="s">
        <v>1274</v>
      </c>
      <c r="B670" s="261" t="s">
        <v>178</v>
      </c>
      <c r="C670" s="261" t="s">
        <v>1275</v>
      </c>
      <c r="D670" s="65">
        <v>33</v>
      </c>
      <c r="E670" s="65">
        <v>2903.149128</v>
      </c>
      <c r="F670" s="58">
        <f t="shared" si="10"/>
        <v>3.479228633566032E-6</v>
      </c>
    </row>
    <row r="671" spans="1:6" x14ac:dyDescent="0.3">
      <c r="A671" s="65" t="s">
        <v>1389</v>
      </c>
      <c r="B671" s="261" t="s">
        <v>178</v>
      </c>
      <c r="C671" s="261" t="s">
        <v>1390</v>
      </c>
      <c r="D671" s="65">
        <v>5</v>
      </c>
      <c r="E671" s="65">
        <v>1924.137555</v>
      </c>
      <c r="F671" s="58">
        <f t="shared" si="10"/>
        <v>2.3059492231071278E-6</v>
      </c>
    </row>
    <row r="672" spans="1:6" x14ac:dyDescent="0.3">
      <c r="A672" s="65" t="s">
        <v>1401</v>
      </c>
      <c r="B672" s="261" t="s">
        <v>178</v>
      </c>
      <c r="C672" s="261" t="s">
        <v>1402</v>
      </c>
      <c r="D672" s="65">
        <v>9</v>
      </c>
      <c r="E672" s="65">
        <v>1935.641646</v>
      </c>
      <c r="F672" s="58">
        <f t="shared" si="10"/>
        <v>2.3197361010956944E-6</v>
      </c>
    </row>
    <row r="673" spans="1:6" x14ac:dyDescent="0.3">
      <c r="A673" s="65" t="s">
        <v>1262</v>
      </c>
      <c r="B673" s="261" t="s">
        <v>178</v>
      </c>
      <c r="C673" s="261" t="s">
        <v>1263</v>
      </c>
      <c r="D673" s="65">
        <v>11</v>
      </c>
      <c r="E673" s="65">
        <v>7519.3335029999998</v>
      </c>
      <c r="F673" s="58">
        <f t="shared" si="10"/>
        <v>9.0114145968770127E-6</v>
      </c>
    </row>
    <row r="674" spans="1:6" x14ac:dyDescent="0.3">
      <c r="A674" s="65" t="s">
        <v>1984</v>
      </c>
      <c r="B674" s="261" t="s">
        <v>178</v>
      </c>
      <c r="C674" s="261" t="s">
        <v>2078</v>
      </c>
      <c r="D674" s="65">
        <v>51</v>
      </c>
      <c r="E674" s="65">
        <v>6249.093852</v>
      </c>
      <c r="F674" s="58">
        <f t="shared" si="10"/>
        <v>7.489117956092764E-6</v>
      </c>
    </row>
    <row r="675" spans="1:6" x14ac:dyDescent="0.3">
      <c r="A675" s="65" t="s">
        <v>2242</v>
      </c>
      <c r="B675" s="261" t="s">
        <v>178</v>
      </c>
      <c r="C675" s="261" t="s">
        <v>2400</v>
      </c>
      <c r="D675" s="65">
        <v>200</v>
      </c>
      <c r="E675" s="65">
        <v>167595.6562</v>
      </c>
      <c r="F675" s="58">
        <f t="shared" si="10"/>
        <v>2.0085210239063146E-4</v>
      </c>
    </row>
    <row r="676" spans="1:6" x14ac:dyDescent="0.3">
      <c r="A676" s="65" t="s">
        <v>748</v>
      </c>
      <c r="B676" s="261" t="s">
        <v>178</v>
      </c>
      <c r="C676" s="261" t="s">
        <v>749</v>
      </c>
      <c r="D676" s="65">
        <v>255</v>
      </c>
      <c r="E676" s="65">
        <v>126382.06368000001</v>
      </c>
      <c r="F676" s="58">
        <f t="shared" si="10"/>
        <v>1.5146038847392674E-4</v>
      </c>
    </row>
    <row r="677" spans="1:6" x14ac:dyDescent="0.3">
      <c r="A677" s="65" t="s">
        <v>1309</v>
      </c>
      <c r="B677" s="261" t="s">
        <v>178</v>
      </c>
      <c r="C677" s="261" t="s">
        <v>1310</v>
      </c>
      <c r="D677" s="65">
        <v>37</v>
      </c>
      <c r="E677" s="65">
        <v>2482.1381919999999</v>
      </c>
      <c r="F677" s="58">
        <f t="shared" si="10"/>
        <v>2.9746753918988555E-6</v>
      </c>
    </row>
    <row r="678" spans="1:6" x14ac:dyDescent="0.3">
      <c r="A678" s="65" t="s">
        <v>589</v>
      </c>
      <c r="B678" s="261" t="s">
        <v>178</v>
      </c>
      <c r="C678" s="261" t="s">
        <v>590</v>
      </c>
      <c r="D678" s="65">
        <v>3197</v>
      </c>
      <c r="E678" s="65">
        <v>1686853.5771940001</v>
      </c>
      <c r="F678" s="58">
        <f t="shared" si="10"/>
        <v>2.0215803624424262E-3</v>
      </c>
    </row>
    <row r="679" spans="1:6" x14ac:dyDescent="0.3">
      <c r="A679" s="65" t="s">
        <v>1351</v>
      </c>
      <c r="B679" s="261" t="s">
        <v>178</v>
      </c>
      <c r="C679" s="261" t="s">
        <v>1352</v>
      </c>
      <c r="D679" s="65">
        <v>116</v>
      </c>
      <c r="E679" s="65">
        <v>3117.2356359999999</v>
      </c>
      <c r="F679" s="58">
        <f t="shared" si="10"/>
        <v>3.735796889571158E-6</v>
      </c>
    </row>
    <row r="680" spans="1:6" x14ac:dyDescent="0.3">
      <c r="A680" s="65" t="s">
        <v>1465</v>
      </c>
      <c r="B680" s="261" t="s">
        <v>178</v>
      </c>
      <c r="C680" s="261" t="s">
        <v>1466</v>
      </c>
      <c r="D680" s="65">
        <v>59</v>
      </c>
      <c r="E680" s="65">
        <v>8923.1161040000006</v>
      </c>
      <c r="F680" s="58">
        <f t="shared" si="10"/>
        <v>1.0693753465933209E-5</v>
      </c>
    </row>
    <row r="681" spans="1:6" x14ac:dyDescent="0.3">
      <c r="A681" s="65" t="s">
        <v>1648</v>
      </c>
      <c r="B681" s="261" t="s">
        <v>178</v>
      </c>
      <c r="C681" s="261" t="s">
        <v>896</v>
      </c>
      <c r="D681" s="65">
        <v>132</v>
      </c>
      <c r="E681" s="65">
        <v>44189.317391999997</v>
      </c>
      <c r="F681" s="58">
        <f t="shared" si="10"/>
        <v>5.2957919689747272E-5</v>
      </c>
    </row>
    <row r="682" spans="1:6" x14ac:dyDescent="0.3">
      <c r="A682" s="65" t="s">
        <v>1469</v>
      </c>
      <c r="B682" s="261" t="s">
        <v>178</v>
      </c>
      <c r="C682" s="261" t="s">
        <v>1470</v>
      </c>
      <c r="D682" s="65">
        <v>69</v>
      </c>
      <c r="E682" s="65">
        <v>396.37636500000002</v>
      </c>
      <c r="F682" s="58">
        <f t="shared" si="10"/>
        <v>4.7503036804963634E-7</v>
      </c>
    </row>
    <row r="683" spans="1:6" x14ac:dyDescent="0.3">
      <c r="A683" s="65" t="s">
        <v>826</v>
      </c>
      <c r="B683" s="261" t="s">
        <v>178</v>
      </c>
      <c r="C683" s="261" t="s">
        <v>827</v>
      </c>
      <c r="D683" s="65">
        <v>154</v>
      </c>
      <c r="E683" s="65">
        <v>88234.527765999985</v>
      </c>
      <c r="F683" s="58">
        <f t="shared" si="10"/>
        <v>1.0574313682746656E-4</v>
      </c>
    </row>
    <row r="684" spans="1:6" x14ac:dyDescent="0.3">
      <c r="A684" s="65" t="s">
        <v>1065</v>
      </c>
      <c r="B684" s="261" t="s">
        <v>178</v>
      </c>
      <c r="C684" s="261" t="s">
        <v>1066</v>
      </c>
      <c r="D684" s="65">
        <v>98</v>
      </c>
      <c r="E684" s="65">
        <v>8890.5286400000005</v>
      </c>
      <c r="F684" s="58">
        <f t="shared" si="10"/>
        <v>1.0654699585872212E-5</v>
      </c>
    </row>
    <row r="685" spans="1:6" x14ac:dyDescent="0.3">
      <c r="A685" s="65" t="s">
        <v>1663</v>
      </c>
      <c r="B685" s="261" t="s">
        <v>178</v>
      </c>
      <c r="C685" s="261" t="s">
        <v>1783</v>
      </c>
      <c r="D685" s="65">
        <v>6</v>
      </c>
      <c r="E685" s="65">
        <v>1942.087518</v>
      </c>
      <c r="F685" s="58">
        <f t="shared" si="10"/>
        <v>2.3274610444044632E-6</v>
      </c>
    </row>
    <row r="686" spans="1:6" x14ac:dyDescent="0.3">
      <c r="A686" s="65" t="s">
        <v>911</v>
      </c>
      <c r="B686" s="261" t="s">
        <v>178</v>
      </c>
      <c r="C686" s="261" t="s">
        <v>912</v>
      </c>
      <c r="D686" s="65">
        <v>783</v>
      </c>
      <c r="E686" s="65">
        <v>110183.72163300001</v>
      </c>
      <c r="F686" s="58">
        <f t="shared" si="10"/>
        <v>1.3204776687530969E-4</v>
      </c>
    </row>
    <row r="687" spans="1:6" x14ac:dyDescent="0.3">
      <c r="A687" s="65" t="s">
        <v>1409</v>
      </c>
      <c r="B687" s="261" t="s">
        <v>178</v>
      </c>
      <c r="C687" s="261" t="s">
        <v>1410</v>
      </c>
      <c r="D687" s="65">
        <v>5</v>
      </c>
      <c r="E687" s="65">
        <v>771.63951499999996</v>
      </c>
      <c r="F687" s="58">
        <f t="shared" si="10"/>
        <v>9.2475797040041177E-7</v>
      </c>
    </row>
    <row r="688" spans="1:6" x14ac:dyDescent="0.3">
      <c r="A688" s="65" t="s">
        <v>676</v>
      </c>
      <c r="B688" s="261" t="s">
        <v>178</v>
      </c>
      <c r="C688" s="261" t="s">
        <v>677</v>
      </c>
      <c r="D688" s="65">
        <v>544</v>
      </c>
      <c r="E688" s="65">
        <v>180295.33708800006</v>
      </c>
      <c r="F688" s="58">
        <f t="shared" si="10"/>
        <v>2.1607181430846893E-4</v>
      </c>
    </row>
    <row r="689" spans="1:6" x14ac:dyDescent="0.3">
      <c r="A689" s="65" t="s">
        <v>1234</v>
      </c>
      <c r="B689" s="261" t="s">
        <v>178</v>
      </c>
      <c r="C689" s="261" t="s">
        <v>1235</v>
      </c>
      <c r="D689" s="65">
        <v>6</v>
      </c>
      <c r="E689" s="65">
        <v>3071.1894299999999</v>
      </c>
      <c r="F689" s="58">
        <f t="shared" si="10"/>
        <v>3.6806136139904624E-6</v>
      </c>
    </row>
    <row r="690" spans="1:6" x14ac:dyDescent="0.3">
      <c r="A690" s="65" t="s">
        <v>1990</v>
      </c>
      <c r="B690" s="261" t="s">
        <v>178</v>
      </c>
      <c r="C690" s="261" t="s">
        <v>2084</v>
      </c>
      <c r="D690" s="65">
        <v>23437</v>
      </c>
      <c r="E690" s="65">
        <v>744168.9990559998</v>
      </c>
      <c r="F690" s="58">
        <f t="shared" si="10"/>
        <v>8.9183640783602484E-4</v>
      </c>
    </row>
    <row r="691" spans="1:6" x14ac:dyDescent="0.3">
      <c r="A691" s="65" t="s">
        <v>1992</v>
      </c>
      <c r="B691" s="261" t="s">
        <v>178</v>
      </c>
      <c r="C691" s="261" t="s">
        <v>2085</v>
      </c>
      <c r="D691" s="65">
        <v>83</v>
      </c>
      <c r="E691" s="65">
        <v>8116.7554219999993</v>
      </c>
      <c r="F691" s="58">
        <f t="shared" si="10"/>
        <v>9.7273845161820905E-6</v>
      </c>
    </row>
    <row r="692" spans="1:6" x14ac:dyDescent="0.3">
      <c r="A692" s="65" t="s">
        <v>814</v>
      </c>
      <c r="B692" s="261" t="s">
        <v>178</v>
      </c>
      <c r="C692" s="261" t="s">
        <v>815</v>
      </c>
      <c r="D692" s="65">
        <v>2165</v>
      </c>
      <c r="E692" s="65">
        <v>154445.25666499999</v>
      </c>
      <c r="F692" s="58">
        <f t="shared" si="10"/>
        <v>1.8509223454101631E-4</v>
      </c>
    </row>
    <row r="693" spans="1:6" x14ac:dyDescent="0.3">
      <c r="A693" s="65" t="s">
        <v>1298</v>
      </c>
      <c r="B693" s="261" t="s">
        <v>178</v>
      </c>
      <c r="C693" s="261" t="s">
        <v>1299</v>
      </c>
      <c r="D693" s="65">
        <v>11</v>
      </c>
      <c r="E693" s="65">
        <v>4049.768294</v>
      </c>
      <c r="F693" s="58">
        <f t="shared" si="10"/>
        <v>4.8533744518661392E-6</v>
      </c>
    </row>
    <row r="694" spans="1:6" x14ac:dyDescent="0.3">
      <c r="A694" s="65" t="s">
        <v>1659</v>
      </c>
      <c r="B694" s="261" t="s">
        <v>178</v>
      </c>
      <c r="C694" s="261" t="s">
        <v>1264</v>
      </c>
      <c r="D694" s="65">
        <v>29</v>
      </c>
      <c r="E694" s="65">
        <v>3734.2786699999997</v>
      </c>
      <c r="F694" s="58">
        <f t="shared" si="10"/>
        <v>4.4752813932536219E-6</v>
      </c>
    </row>
    <row r="695" spans="1:6" x14ac:dyDescent="0.3">
      <c r="A695" s="65" t="s">
        <v>1191</v>
      </c>
      <c r="B695" s="261" t="s">
        <v>178</v>
      </c>
      <c r="C695" s="261" t="s">
        <v>1192</v>
      </c>
      <c r="D695" s="65">
        <v>26</v>
      </c>
      <c r="E695" s="65">
        <v>8822.6679320000003</v>
      </c>
      <c r="F695" s="58">
        <f t="shared" si="10"/>
        <v>1.0573373099371563E-5</v>
      </c>
    </row>
    <row r="696" spans="1:6" x14ac:dyDescent="0.3">
      <c r="A696" s="65" t="s">
        <v>497</v>
      </c>
      <c r="B696" s="261" t="s">
        <v>96</v>
      </c>
      <c r="C696" s="101" t="s">
        <v>498</v>
      </c>
      <c r="D696" s="59">
        <v>5126</v>
      </c>
      <c r="E696" s="151">
        <v>712514</v>
      </c>
      <c r="F696" s="58">
        <f t="shared" si="10"/>
        <v>8.5390002418665538E-4</v>
      </c>
    </row>
    <row r="697" spans="1:6" x14ac:dyDescent="0.3">
      <c r="A697" s="65" t="s">
        <v>1632</v>
      </c>
      <c r="B697" s="261" t="s">
        <v>96</v>
      </c>
      <c r="C697" s="101" t="s">
        <v>1752</v>
      </c>
      <c r="D697" s="59">
        <v>16184</v>
      </c>
      <c r="E697" s="151">
        <v>116362.96</v>
      </c>
      <c r="F697" s="58">
        <f t="shared" si="10"/>
        <v>1.3945316773906311E-4</v>
      </c>
    </row>
    <row r="698" spans="1:6" x14ac:dyDescent="0.3">
      <c r="A698" s="65" t="s">
        <v>270</v>
      </c>
      <c r="B698" s="261" t="s">
        <v>96</v>
      </c>
      <c r="C698" s="101" t="s">
        <v>271</v>
      </c>
      <c r="D698" s="59">
        <v>80884</v>
      </c>
      <c r="E698" s="151">
        <v>3327567.76</v>
      </c>
      <c r="F698" s="58">
        <f t="shared" si="10"/>
        <v>3.987865769299599E-3</v>
      </c>
    </row>
    <row r="699" spans="1:6" x14ac:dyDescent="0.3">
      <c r="A699" s="65" t="s">
        <v>1840</v>
      </c>
      <c r="B699" s="261" t="s">
        <v>96</v>
      </c>
      <c r="C699" s="101" t="s">
        <v>1997</v>
      </c>
      <c r="D699" s="59">
        <v>175638</v>
      </c>
      <c r="E699" s="151">
        <v>1222440.4799999997</v>
      </c>
      <c r="F699" s="58">
        <f t="shared" si="10"/>
        <v>1.4650125547550595E-3</v>
      </c>
    </row>
    <row r="700" spans="1:6" x14ac:dyDescent="0.3">
      <c r="A700" s="65" t="s">
        <v>1591</v>
      </c>
      <c r="B700" s="261" t="s">
        <v>96</v>
      </c>
      <c r="C700" s="101" t="s">
        <v>1716</v>
      </c>
      <c r="D700" s="59">
        <v>251684</v>
      </c>
      <c r="E700" s="151">
        <v>8522020.2399999928</v>
      </c>
      <c r="F700" s="58">
        <f t="shared" si="10"/>
        <v>1.0213067096302895E-2</v>
      </c>
    </row>
    <row r="701" spans="1:6" x14ac:dyDescent="0.3">
      <c r="A701" s="65" t="s">
        <v>1087</v>
      </c>
      <c r="B701" s="261" t="s">
        <v>96</v>
      </c>
      <c r="C701" s="101" t="s">
        <v>1088</v>
      </c>
      <c r="D701" s="59">
        <v>687</v>
      </c>
      <c r="E701" s="151">
        <v>6265.44</v>
      </c>
      <c r="F701" s="58">
        <f t="shared" si="10"/>
        <v>7.5087077131677948E-6</v>
      </c>
    </row>
    <row r="702" spans="1:6" x14ac:dyDescent="0.3">
      <c r="A702" s="65" t="s">
        <v>672</v>
      </c>
      <c r="B702" s="261" t="s">
        <v>96</v>
      </c>
      <c r="C702" s="101" t="s">
        <v>673</v>
      </c>
      <c r="D702" s="59">
        <v>113957</v>
      </c>
      <c r="E702" s="151">
        <v>1652376.5</v>
      </c>
      <c r="F702" s="58">
        <f t="shared" si="10"/>
        <v>1.9802619082789404E-3</v>
      </c>
    </row>
    <row r="703" spans="1:6" x14ac:dyDescent="0.3">
      <c r="A703" s="65" t="s">
        <v>515</v>
      </c>
      <c r="B703" s="261" t="s">
        <v>96</v>
      </c>
      <c r="C703" s="101" t="s">
        <v>516</v>
      </c>
      <c r="D703" s="59">
        <v>49405</v>
      </c>
      <c r="E703" s="151">
        <v>1281071.6499999994</v>
      </c>
      <c r="F703" s="58">
        <f t="shared" si="10"/>
        <v>1.5352780617922427E-3</v>
      </c>
    </row>
    <row r="704" spans="1:6" x14ac:dyDescent="0.3">
      <c r="A704" s="65" t="s">
        <v>1610</v>
      </c>
      <c r="B704" s="261" t="s">
        <v>96</v>
      </c>
      <c r="C704" s="101" t="s">
        <v>2003</v>
      </c>
      <c r="D704" s="59">
        <v>4748</v>
      </c>
      <c r="E704" s="151">
        <v>109204</v>
      </c>
      <c r="F704" s="58">
        <f t="shared" si="10"/>
        <v>1.3087363650578026E-4</v>
      </c>
    </row>
    <row r="705" spans="1:6" x14ac:dyDescent="0.3">
      <c r="A705" s="65" t="s">
        <v>2244</v>
      </c>
      <c r="B705" s="261" t="s">
        <v>96</v>
      </c>
      <c r="C705" s="101" t="s">
        <v>2401</v>
      </c>
      <c r="D705" s="59">
        <v>248</v>
      </c>
      <c r="E705" s="151">
        <v>2470.08</v>
      </c>
      <c r="F705" s="58">
        <f t="shared" si="10"/>
        <v>2.9602244611937081E-6</v>
      </c>
    </row>
    <row r="706" spans="1:6" x14ac:dyDescent="0.3">
      <c r="A706" s="65" t="s">
        <v>1849</v>
      </c>
      <c r="B706" s="261" t="s">
        <v>96</v>
      </c>
      <c r="C706" s="101" t="s">
        <v>1748</v>
      </c>
      <c r="D706" s="59">
        <v>23297</v>
      </c>
      <c r="E706" s="151">
        <v>1896841.74</v>
      </c>
      <c r="F706" s="58">
        <f t="shared" si="10"/>
        <v>2.2732370278538494E-3</v>
      </c>
    </row>
    <row r="707" spans="1:6" x14ac:dyDescent="0.3">
      <c r="A707" s="65" t="s">
        <v>443</v>
      </c>
      <c r="B707" s="261" t="s">
        <v>96</v>
      </c>
      <c r="C707" s="101" t="s">
        <v>444</v>
      </c>
      <c r="D707" s="59">
        <v>164969</v>
      </c>
      <c r="E707" s="151">
        <v>1634842.7899999993</v>
      </c>
      <c r="F707" s="58">
        <f t="shared" si="10"/>
        <v>1.9592489381575363E-3</v>
      </c>
    </row>
    <row r="708" spans="1:6" x14ac:dyDescent="0.3">
      <c r="A708" s="65" t="s">
        <v>2245</v>
      </c>
      <c r="B708" s="261" t="s">
        <v>96</v>
      </c>
      <c r="C708" s="101" t="s">
        <v>2402</v>
      </c>
      <c r="D708" s="59">
        <v>12932</v>
      </c>
      <c r="E708" s="151">
        <v>332223.08</v>
      </c>
      <c r="F708" s="58">
        <f t="shared" si="10"/>
        <v>3.9814697823111568E-4</v>
      </c>
    </row>
    <row r="709" spans="1:6" x14ac:dyDescent="0.3">
      <c r="A709" s="65" t="s">
        <v>847</v>
      </c>
      <c r="B709" s="261" t="s">
        <v>96</v>
      </c>
      <c r="C709" s="101" t="s">
        <v>848</v>
      </c>
      <c r="D709" s="59">
        <v>81000</v>
      </c>
      <c r="E709" s="151">
        <v>97605</v>
      </c>
      <c r="F709" s="58">
        <f t="shared" si="10"/>
        <v>1.1697301647509874E-4</v>
      </c>
    </row>
    <row r="710" spans="1:6" x14ac:dyDescent="0.3">
      <c r="A710" s="65" t="s">
        <v>2246</v>
      </c>
      <c r="B710" s="261" t="s">
        <v>96</v>
      </c>
      <c r="C710" s="101" t="s">
        <v>2403</v>
      </c>
      <c r="D710" s="59">
        <v>1264</v>
      </c>
      <c r="E710" s="151">
        <v>14068.32</v>
      </c>
      <c r="F710" s="58">
        <f t="shared" si="10"/>
        <v>1.6859933683079361E-5</v>
      </c>
    </row>
    <row r="711" spans="1:6" x14ac:dyDescent="0.3">
      <c r="A711" s="65" t="s">
        <v>1650</v>
      </c>
      <c r="B711" s="261" t="s">
        <v>96</v>
      </c>
      <c r="C711" s="101" t="s">
        <v>1771</v>
      </c>
      <c r="D711" s="59">
        <v>4215</v>
      </c>
      <c r="E711" s="151">
        <v>80380.05</v>
      </c>
      <c r="F711" s="58">
        <f t="shared" si="10"/>
        <v>9.6330074411344309E-5</v>
      </c>
    </row>
    <row r="712" spans="1:6" x14ac:dyDescent="0.3">
      <c r="A712" s="65" t="s">
        <v>1189</v>
      </c>
      <c r="B712" s="261" t="s">
        <v>96</v>
      </c>
      <c r="C712" s="101" t="s">
        <v>1190</v>
      </c>
      <c r="D712" s="59">
        <v>2155</v>
      </c>
      <c r="E712" s="151">
        <v>28424.45</v>
      </c>
      <c r="F712" s="58">
        <f t="shared" si="10"/>
        <v>3.4064788260290155E-5</v>
      </c>
    </row>
    <row r="713" spans="1:6" x14ac:dyDescent="0.3">
      <c r="A713" s="65" t="s">
        <v>1056</v>
      </c>
      <c r="B713" s="261" t="s">
        <v>96</v>
      </c>
      <c r="C713" s="101" t="s">
        <v>1057</v>
      </c>
      <c r="D713" s="59">
        <v>2065</v>
      </c>
      <c r="E713" s="151">
        <v>16148.300000000001</v>
      </c>
      <c r="F713" s="58">
        <f t="shared" si="10"/>
        <v>1.9352649576813044E-5</v>
      </c>
    </row>
    <row r="714" spans="1:6" x14ac:dyDescent="0.3">
      <c r="A714" s="65" t="s">
        <v>960</v>
      </c>
      <c r="B714" s="261" t="s">
        <v>96</v>
      </c>
      <c r="C714" s="101" t="s">
        <v>961</v>
      </c>
      <c r="D714" s="59">
        <v>1864</v>
      </c>
      <c r="E714" s="151">
        <v>12675.199999999999</v>
      </c>
      <c r="F714" s="58">
        <f t="shared" ref="F714:F777" si="11">E714/$E$1070</f>
        <v>1.5190373222941154E-5</v>
      </c>
    </row>
    <row r="715" spans="1:6" x14ac:dyDescent="0.3">
      <c r="A715" s="65" t="s">
        <v>1859</v>
      </c>
      <c r="B715" s="261" t="s">
        <v>96</v>
      </c>
      <c r="C715" s="101" t="s">
        <v>2013</v>
      </c>
      <c r="D715" s="59">
        <v>45181</v>
      </c>
      <c r="E715" s="151">
        <v>1659949.9400000004</v>
      </c>
      <c r="F715" s="58">
        <f t="shared" si="11"/>
        <v>1.9893381658671093E-3</v>
      </c>
    </row>
    <row r="716" spans="1:6" x14ac:dyDescent="0.3">
      <c r="A716" s="65" t="s">
        <v>1860</v>
      </c>
      <c r="B716" s="261" t="s">
        <v>96</v>
      </c>
      <c r="C716" s="101" t="s">
        <v>2014</v>
      </c>
      <c r="D716" s="59">
        <v>476</v>
      </c>
      <c r="E716" s="151">
        <v>19049.52</v>
      </c>
      <c r="F716" s="58">
        <f t="shared" si="11"/>
        <v>2.282956628044386E-5</v>
      </c>
    </row>
    <row r="717" spans="1:6" x14ac:dyDescent="0.3">
      <c r="A717" s="65" t="s">
        <v>1434</v>
      </c>
      <c r="B717" s="261" t="s">
        <v>96</v>
      </c>
      <c r="C717" s="101" t="s">
        <v>1435</v>
      </c>
      <c r="D717" s="59">
        <v>117</v>
      </c>
      <c r="E717" s="151">
        <v>630.63</v>
      </c>
      <c r="F717" s="58">
        <f t="shared" si="11"/>
        <v>7.5576756702721698E-7</v>
      </c>
    </row>
    <row r="718" spans="1:6" x14ac:dyDescent="0.3">
      <c r="A718" s="65" t="s">
        <v>1864</v>
      </c>
      <c r="B718" s="261" t="s">
        <v>96</v>
      </c>
      <c r="C718" s="101" t="s">
        <v>439</v>
      </c>
      <c r="D718" s="59">
        <v>149702</v>
      </c>
      <c r="E718" s="151">
        <v>1648219.0199999998</v>
      </c>
      <c r="F718" s="58">
        <f t="shared" si="11"/>
        <v>1.9752794486043858E-3</v>
      </c>
    </row>
    <row r="719" spans="1:6" x14ac:dyDescent="0.3">
      <c r="A719" s="65" t="s">
        <v>1865</v>
      </c>
      <c r="B719" s="261" t="s">
        <v>96</v>
      </c>
      <c r="C719" s="101" t="s">
        <v>632</v>
      </c>
      <c r="D719" s="59">
        <v>2025</v>
      </c>
      <c r="E719" s="151">
        <v>66399.75</v>
      </c>
      <c r="F719" s="58">
        <f t="shared" si="11"/>
        <v>7.9575626768018409E-5</v>
      </c>
    </row>
    <row r="720" spans="1:6" x14ac:dyDescent="0.3">
      <c r="A720" s="65" t="s">
        <v>995</v>
      </c>
      <c r="B720" s="261" t="s">
        <v>96</v>
      </c>
      <c r="C720" s="101" t="s">
        <v>996</v>
      </c>
      <c r="D720" s="59">
        <v>2196</v>
      </c>
      <c r="E720" s="151">
        <v>21762.36</v>
      </c>
      <c r="F720" s="58">
        <f t="shared" si="11"/>
        <v>2.6080722245961067E-5</v>
      </c>
    </row>
    <row r="721" spans="1:6" x14ac:dyDescent="0.3">
      <c r="A721" s="65" t="s">
        <v>405</v>
      </c>
      <c r="B721" s="261" t="s">
        <v>96</v>
      </c>
      <c r="C721" s="101" t="s">
        <v>406</v>
      </c>
      <c r="D721" s="59">
        <v>54805</v>
      </c>
      <c r="E721" s="151">
        <v>1993805.9</v>
      </c>
      <c r="F721" s="58">
        <f t="shared" si="11"/>
        <v>2.3894420407648076E-3</v>
      </c>
    </row>
    <row r="722" spans="1:6" x14ac:dyDescent="0.3">
      <c r="A722" s="65" t="s">
        <v>1171</v>
      </c>
      <c r="B722" s="261" t="s">
        <v>96</v>
      </c>
      <c r="C722" s="101" t="s">
        <v>1172</v>
      </c>
      <c r="D722" s="59">
        <v>88</v>
      </c>
      <c r="E722" s="151">
        <v>1660.56</v>
      </c>
      <c r="F722" s="58">
        <f t="shared" si="11"/>
        <v>1.9900692816750163E-6</v>
      </c>
    </row>
    <row r="723" spans="1:6" x14ac:dyDescent="0.3">
      <c r="A723" s="65" t="s">
        <v>558</v>
      </c>
      <c r="B723" s="261" t="s">
        <v>96</v>
      </c>
      <c r="C723" s="101" t="s">
        <v>559</v>
      </c>
      <c r="D723" s="59">
        <v>15733</v>
      </c>
      <c r="E723" s="151">
        <v>2306615.129999999</v>
      </c>
      <c r="F723" s="58">
        <f t="shared" si="11"/>
        <v>2.7643228277567941E-3</v>
      </c>
    </row>
    <row r="724" spans="1:6" x14ac:dyDescent="0.3">
      <c r="A724" s="65" t="s">
        <v>1681</v>
      </c>
      <c r="B724" s="261" t="s">
        <v>96</v>
      </c>
      <c r="C724" s="101" t="s">
        <v>1799</v>
      </c>
      <c r="D724" s="59">
        <v>1236</v>
      </c>
      <c r="E724" s="151">
        <v>175944.6</v>
      </c>
      <c r="F724" s="58">
        <f t="shared" si="11"/>
        <v>2.1085774903442097E-4</v>
      </c>
    </row>
    <row r="725" spans="1:6" x14ac:dyDescent="0.3">
      <c r="A725" s="65" t="s">
        <v>265</v>
      </c>
      <c r="B725" s="261" t="s">
        <v>96</v>
      </c>
      <c r="C725" s="101" t="s">
        <v>266</v>
      </c>
      <c r="D725" s="59">
        <v>232006</v>
      </c>
      <c r="E725" s="151">
        <v>15880810.69999999</v>
      </c>
      <c r="F725" s="58">
        <f t="shared" si="11"/>
        <v>1.9032081672547749E-2</v>
      </c>
    </row>
    <row r="726" spans="1:6" x14ac:dyDescent="0.3">
      <c r="A726" s="65" t="s">
        <v>627</v>
      </c>
      <c r="B726" s="261" t="s">
        <v>96</v>
      </c>
      <c r="C726" s="101" t="s">
        <v>628</v>
      </c>
      <c r="D726" s="59">
        <v>52319</v>
      </c>
      <c r="E726" s="151">
        <v>9839111.1399999931</v>
      </c>
      <c r="F726" s="58">
        <f t="shared" si="11"/>
        <v>1.1791511802464492E-2</v>
      </c>
    </row>
    <row r="727" spans="1:6" x14ac:dyDescent="0.3">
      <c r="A727" s="65" t="s">
        <v>883</v>
      </c>
      <c r="B727" s="261" t="s">
        <v>96</v>
      </c>
      <c r="C727" s="101" t="s">
        <v>884</v>
      </c>
      <c r="D727" s="59">
        <v>6765</v>
      </c>
      <c r="E727" s="151">
        <v>1229674.0500000003</v>
      </c>
      <c r="F727" s="58">
        <f t="shared" si="11"/>
        <v>1.4736815010465798E-3</v>
      </c>
    </row>
    <row r="728" spans="1:6" x14ac:dyDescent="0.3">
      <c r="A728" s="65" t="s">
        <v>964</v>
      </c>
      <c r="B728" s="261" t="s">
        <v>96</v>
      </c>
      <c r="C728" s="101" t="s">
        <v>965</v>
      </c>
      <c r="D728" s="59">
        <v>108</v>
      </c>
      <c r="E728" s="151">
        <v>10400.4</v>
      </c>
      <c r="F728" s="58">
        <f t="shared" si="11"/>
        <v>1.2464178684981475E-5</v>
      </c>
    </row>
    <row r="729" spans="1:6" x14ac:dyDescent="0.3">
      <c r="A729" s="65" t="s">
        <v>258</v>
      </c>
      <c r="B729" s="261" t="s">
        <v>96</v>
      </c>
      <c r="C729" s="101" t="s">
        <v>259</v>
      </c>
      <c r="D729" s="59">
        <v>45105</v>
      </c>
      <c r="E729" s="151">
        <v>6528948.75</v>
      </c>
      <c r="F729" s="58">
        <f t="shared" si="11"/>
        <v>7.8245051964430639E-3</v>
      </c>
    </row>
    <row r="730" spans="1:6" x14ac:dyDescent="0.3">
      <c r="A730" s="65" t="s">
        <v>235</v>
      </c>
      <c r="B730" s="261" t="s">
        <v>96</v>
      </c>
      <c r="C730" s="101" t="s">
        <v>236</v>
      </c>
      <c r="D730" s="59">
        <v>403671</v>
      </c>
      <c r="E730" s="151">
        <v>43959771.899999984</v>
      </c>
      <c r="F730" s="58">
        <f t="shared" si="11"/>
        <v>5.2682824882949446E-2</v>
      </c>
    </row>
    <row r="731" spans="1:6" x14ac:dyDescent="0.3">
      <c r="A731" s="65" t="s">
        <v>237</v>
      </c>
      <c r="B731" s="261" t="s">
        <v>96</v>
      </c>
      <c r="C731" s="101" t="s">
        <v>238</v>
      </c>
      <c r="D731" s="59">
        <v>147301</v>
      </c>
      <c r="E731" s="151">
        <v>16248773.310000002</v>
      </c>
      <c r="F731" s="58">
        <f t="shared" si="11"/>
        <v>1.9473060069574048E-2</v>
      </c>
    </row>
    <row r="732" spans="1:6" x14ac:dyDescent="0.3">
      <c r="A732" s="65" t="s">
        <v>239</v>
      </c>
      <c r="B732" s="261" t="s">
        <v>96</v>
      </c>
      <c r="C732" s="101" t="s">
        <v>240</v>
      </c>
      <c r="D732" s="59">
        <v>39136</v>
      </c>
      <c r="E732" s="151">
        <v>19741763.839999992</v>
      </c>
      <c r="F732" s="58">
        <f t="shared" si="11"/>
        <v>2.3659173883549281E-2</v>
      </c>
    </row>
    <row r="733" spans="1:6" x14ac:dyDescent="0.3">
      <c r="A733" s="65" t="s">
        <v>2248</v>
      </c>
      <c r="B733" s="261" t="s">
        <v>96</v>
      </c>
      <c r="C733" s="101" t="s">
        <v>1123</v>
      </c>
      <c r="D733" s="59">
        <v>20654</v>
      </c>
      <c r="E733" s="151">
        <v>605575.2799999998</v>
      </c>
      <c r="F733" s="58">
        <f t="shared" si="11"/>
        <v>7.2574117314023372E-4</v>
      </c>
    </row>
    <row r="734" spans="1:6" x14ac:dyDescent="0.3">
      <c r="A734" s="65" t="s">
        <v>397</v>
      </c>
      <c r="B734" s="261" t="s">
        <v>96</v>
      </c>
      <c r="C734" s="101" t="s">
        <v>398</v>
      </c>
      <c r="D734" s="59">
        <v>122783</v>
      </c>
      <c r="E734" s="151">
        <v>4310911.1300000008</v>
      </c>
      <c r="F734" s="58">
        <f t="shared" si="11"/>
        <v>5.1663365466131511E-3</v>
      </c>
    </row>
    <row r="735" spans="1:6" x14ac:dyDescent="0.3">
      <c r="A735" s="65" t="s">
        <v>338</v>
      </c>
      <c r="B735" s="261" t="s">
        <v>96</v>
      </c>
      <c r="C735" s="101" t="s">
        <v>339</v>
      </c>
      <c r="D735" s="59">
        <v>24333</v>
      </c>
      <c r="E735" s="151">
        <v>790335.84</v>
      </c>
      <c r="F735" s="58">
        <f t="shared" si="11"/>
        <v>9.4716425626946356E-4</v>
      </c>
    </row>
    <row r="736" spans="1:6" x14ac:dyDescent="0.3">
      <c r="A736" s="65" t="s">
        <v>970</v>
      </c>
      <c r="B736" s="261" t="s">
        <v>96</v>
      </c>
      <c r="C736" s="101" t="s">
        <v>971</v>
      </c>
      <c r="D736" s="59">
        <v>8084</v>
      </c>
      <c r="E736" s="151">
        <v>46644.68</v>
      </c>
      <c r="F736" s="58">
        <f t="shared" si="11"/>
        <v>5.5900506348196387E-5</v>
      </c>
    </row>
    <row r="737" spans="1:6" x14ac:dyDescent="0.3">
      <c r="A737" s="65" t="s">
        <v>873</v>
      </c>
      <c r="B737" s="261" t="s">
        <v>96</v>
      </c>
      <c r="C737" s="101" t="s">
        <v>874</v>
      </c>
      <c r="D737" s="59">
        <v>13189</v>
      </c>
      <c r="E737" s="151">
        <v>232785.84999999998</v>
      </c>
      <c r="F737" s="58">
        <f t="shared" si="11"/>
        <v>2.7897815754541122E-4</v>
      </c>
    </row>
    <row r="738" spans="1:6" x14ac:dyDescent="0.3">
      <c r="A738" s="65" t="s">
        <v>837</v>
      </c>
      <c r="B738" s="261" t="s">
        <v>96</v>
      </c>
      <c r="C738" s="101" t="s">
        <v>838</v>
      </c>
      <c r="D738" s="59">
        <v>1252</v>
      </c>
      <c r="E738" s="151">
        <v>11030.12</v>
      </c>
      <c r="F738" s="58">
        <f t="shared" si="11"/>
        <v>1.3218855678318899E-5</v>
      </c>
    </row>
    <row r="739" spans="1:6" x14ac:dyDescent="0.3">
      <c r="A739" s="65" t="s">
        <v>2249</v>
      </c>
      <c r="B739" s="261" t="s">
        <v>96</v>
      </c>
      <c r="C739" s="101" t="s">
        <v>1091</v>
      </c>
      <c r="D739" s="59">
        <v>1076</v>
      </c>
      <c r="E739" s="151">
        <v>16236.839999999998</v>
      </c>
      <c r="F739" s="58">
        <f t="shared" si="11"/>
        <v>1.9458758801532115E-5</v>
      </c>
    </row>
    <row r="740" spans="1:6" x14ac:dyDescent="0.3">
      <c r="A740" s="65" t="s">
        <v>182</v>
      </c>
      <c r="B740" s="261" t="s">
        <v>96</v>
      </c>
      <c r="C740" s="101" t="s">
        <v>183</v>
      </c>
      <c r="D740" s="59">
        <v>37</v>
      </c>
      <c r="E740" s="151">
        <v>1285.75</v>
      </c>
      <c r="F740" s="58">
        <f t="shared" si="11"/>
        <v>1.5408847490687793E-6</v>
      </c>
    </row>
    <row r="741" spans="1:6" x14ac:dyDescent="0.3">
      <c r="A741" s="65" t="s">
        <v>633</v>
      </c>
      <c r="B741" s="261" t="s">
        <v>96</v>
      </c>
      <c r="C741" s="101" t="s">
        <v>634</v>
      </c>
      <c r="D741" s="59">
        <v>27964</v>
      </c>
      <c r="E741" s="151">
        <v>2196572.2000000007</v>
      </c>
      <c r="F741" s="58">
        <f t="shared" si="11"/>
        <v>2.6324437901679622E-3</v>
      </c>
    </row>
    <row r="742" spans="1:6" x14ac:dyDescent="0.3">
      <c r="A742" s="65" t="s">
        <v>505</v>
      </c>
      <c r="B742" s="261" t="s">
        <v>96</v>
      </c>
      <c r="C742" s="101" t="s">
        <v>506</v>
      </c>
      <c r="D742" s="59">
        <v>39106</v>
      </c>
      <c r="E742" s="151">
        <v>3058480.2599999993</v>
      </c>
      <c r="F742" s="58">
        <f t="shared" si="11"/>
        <v>3.6653825300112103E-3</v>
      </c>
    </row>
    <row r="743" spans="1:6" x14ac:dyDescent="0.3">
      <c r="A743" s="65" t="s">
        <v>247</v>
      </c>
      <c r="B743" s="261" t="s">
        <v>96</v>
      </c>
      <c r="C743" s="101" t="s">
        <v>248</v>
      </c>
      <c r="D743" s="59">
        <v>135964</v>
      </c>
      <c r="E743" s="151">
        <v>6832191</v>
      </c>
      <c r="F743" s="58">
        <f t="shared" si="11"/>
        <v>8.1879206024693535E-3</v>
      </c>
    </row>
    <row r="744" spans="1:6" x14ac:dyDescent="0.3">
      <c r="A744" s="65" t="s">
        <v>615</v>
      </c>
      <c r="B744" s="261" t="s">
        <v>96</v>
      </c>
      <c r="C744" s="101" t="s">
        <v>616</v>
      </c>
      <c r="D744" s="59">
        <v>41326</v>
      </c>
      <c r="E744" s="151">
        <v>822800.66</v>
      </c>
      <c r="F744" s="58">
        <f t="shared" si="11"/>
        <v>9.8607115575946027E-4</v>
      </c>
    </row>
    <row r="745" spans="1:6" x14ac:dyDescent="0.3">
      <c r="A745" s="65" t="s">
        <v>680</v>
      </c>
      <c r="B745" s="261" t="s">
        <v>96</v>
      </c>
      <c r="C745" s="101" t="s">
        <v>681</v>
      </c>
      <c r="D745" s="59">
        <v>8775</v>
      </c>
      <c r="E745" s="151">
        <v>405931.49999999994</v>
      </c>
      <c r="F745" s="58">
        <f t="shared" si="11"/>
        <v>4.8648155358087735E-4</v>
      </c>
    </row>
    <row r="746" spans="1:6" x14ac:dyDescent="0.3">
      <c r="A746" s="65" t="s">
        <v>241</v>
      </c>
      <c r="B746" s="261" t="s">
        <v>96</v>
      </c>
      <c r="C746" s="101" t="s">
        <v>242</v>
      </c>
      <c r="D746" s="59">
        <v>343096</v>
      </c>
      <c r="E746" s="151">
        <v>15741244.479999989</v>
      </c>
      <c r="F746" s="58">
        <f t="shared" si="11"/>
        <v>1.8864820960991711E-2</v>
      </c>
    </row>
    <row r="747" spans="1:6" x14ac:dyDescent="0.3">
      <c r="A747" s="65" t="s">
        <v>1876</v>
      </c>
      <c r="B747" s="261" t="s">
        <v>96</v>
      </c>
      <c r="C747" s="101" t="s">
        <v>868</v>
      </c>
      <c r="D747" s="59">
        <v>56538</v>
      </c>
      <c r="E747" s="151">
        <v>425165.76</v>
      </c>
      <c r="F747" s="58">
        <f t="shared" si="11"/>
        <v>5.095325183046758E-4</v>
      </c>
    </row>
    <row r="748" spans="1:6" x14ac:dyDescent="0.3">
      <c r="A748" s="65" t="s">
        <v>766</v>
      </c>
      <c r="B748" s="261" t="s">
        <v>96</v>
      </c>
      <c r="C748" s="101" t="s">
        <v>767</v>
      </c>
      <c r="D748" s="59">
        <v>34576</v>
      </c>
      <c r="E748" s="151">
        <v>635852.63999999978</v>
      </c>
      <c r="F748" s="58">
        <f t="shared" si="11"/>
        <v>7.6202654919783821E-4</v>
      </c>
    </row>
    <row r="749" spans="1:6" x14ac:dyDescent="0.3">
      <c r="A749" s="65" t="s">
        <v>2250</v>
      </c>
      <c r="B749" s="261" t="s">
        <v>96</v>
      </c>
      <c r="C749" s="101" t="s">
        <v>1144</v>
      </c>
      <c r="D749" s="59">
        <v>131575</v>
      </c>
      <c r="E749" s="151">
        <v>2869650.7499999981</v>
      </c>
      <c r="F749" s="58">
        <f t="shared" si="11"/>
        <v>3.4390830844478176E-3</v>
      </c>
    </row>
    <row r="750" spans="1:6" x14ac:dyDescent="0.3">
      <c r="A750" s="65" t="s">
        <v>1077</v>
      </c>
      <c r="B750" s="261" t="s">
        <v>96</v>
      </c>
      <c r="C750" s="101" t="s">
        <v>1078</v>
      </c>
      <c r="D750" s="59">
        <v>11724</v>
      </c>
      <c r="E750" s="151">
        <v>494752.8000000001</v>
      </c>
      <c r="F750" s="58">
        <f t="shared" si="11"/>
        <v>5.9292789739768701E-4</v>
      </c>
    </row>
    <row r="751" spans="1:6" x14ac:dyDescent="0.3">
      <c r="A751" s="65" t="s">
        <v>949</v>
      </c>
      <c r="B751" s="261" t="s">
        <v>96</v>
      </c>
      <c r="C751" s="101" t="s">
        <v>950</v>
      </c>
      <c r="D751" s="59">
        <v>45990</v>
      </c>
      <c r="E751" s="151">
        <v>2108181.6</v>
      </c>
      <c r="F751" s="58">
        <f t="shared" si="11"/>
        <v>2.5265136112832339E-3</v>
      </c>
    </row>
    <row r="752" spans="1:6" x14ac:dyDescent="0.3">
      <c r="A752" s="65" t="s">
        <v>334</v>
      </c>
      <c r="B752" s="261" t="s">
        <v>96</v>
      </c>
      <c r="C752" s="101" t="s">
        <v>335</v>
      </c>
      <c r="D752" s="59">
        <v>70751</v>
      </c>
      <c r="E752" s="151">
        <v>3112336.4900000007</v>
      </c>
      <c r="F752" s="58">
        <f t="shared" si="11"/>
        <v>3.7299255931645004E-3</v>
      </c>
    </row>
    <row r="753" spans="1:6" x14ac:dyDescent="0.3">
      <c r="A753" s="65" t="s">
        <v>507</v>
      </c>
      <c r="B753" s="261" t="s">
        <v>96</v>
      </c>
      <c r="C753" s="101" t="s">
        <v>508</v>
      </c>
      <c r="D753" s="59">
        <v>33521</v>
      </c>
      <c r="E753" s="151">
        <v>3020242.0999999992</v>
      </c>
      <c r="F753" s="58">
        <f t="shared" si="11"/>
        <v>3.6195566715033728E-3</v>
      </c>
    </row>
    <row r="754" spans="1:6" x14ac:dyDescent="0.3">
      <c r="A754" s="65" t="s">
        <v>554</v>
      </c>
      <c r="B754" s="261" t="s">
        <v>96</v>
      </c>
      <c r="C754" s="101" t="s">
        <v>555</v>
      </c>
      <c r="D754" s="59">
        <v>84638</v>
      </c>
      <c r="E754" s="151">
        <v>3276336.9799999986</v>
      </c>
      <c r="F754" s="58">
        <f t="shared" si="11"/>
        <v>3.9264691310846277E-3</v>
      </c>
    </row>
    <row r="755" spans="1:6" x14ac:dyDescent="0.3">
      <c r="A755" s="65" t="s">
        <v>734</v>
      </c>
      <c r="B755" s="261" t="s">
        <v>96</v>
      </c>
      <c r="C755" s="101" t="s">
        <v>735</v>
      </c>
      <c r="D755" s="59">
        <v>80030</v>
      </c>
      <c r="E755" s="151">
        <v>2835462.9000000004</v>
      </c>
      <c r="F755" s="58">
        <f t="shared" si="11"/>
        <v>3.3981112495899933E-3</v>
      </c>
    </row>
    <row r="756" spans="1:6" x14ac:dyDescent="0.3">
      <c r="A756" s="65" t="s">
        <v>864</v>
      </c>
      <c r="B756" s="261" t="s">
        <v>96</v>
      </c>
      <c r="C756" s="101" t="s">
        <v>865</v>
      </c>
      <c r="D756" s="59">
        <v>13728</v>
      </c>
      <c r="E756" s="151">
        <v>369969.6</v>
      </c>
      <c r="F756" s="58">
        <f t="shared" si="11"/>
        <v>4.4338363932263394E-4</v>
      </c>
    </row>
    <row r="757" spans="1:6" x14ac:dyDescent="0.3">
      <c r="A757" s="65" t="s">
        <v>1882</v>
      </c>
      <c r="B757" s="261" t="s">
        <v>96</v>
      </c>
      <c r="C757" s="101" t="s">
        <v>257</v>
      </c>
      <c r="D757" s="59">
        <v>5808</v>
      </c>
      <c r="E757" s="151">
        <v>5955581.2799999993</v>
      </c>
      <c r="F757" s="58">
        <f t="shared" si="11"/>
        <v>7.13736291362358E-3</v>
      </c>
    </row>
    <row r="758" spans="1:6" x14ac:dyDescent="0.3">
      <c r="A758" s="65" t="s">
        <v>306</v>
      </c>
      <c r="B758" s="261" t="s">
        <v>96</v>
      </c>
      <c r="C758" s="101" t="s">
        <v>307</v>
      </c>
      <c r="D758" s="59">
        <v>162185</v>
      </c>
      <c r="E758" s="151">
        <v>10044117.050000004</v>
      </c>
      <c r="F758" s="58">
        <f t="shared" si="11"/>
        <v>1.2037197573561505E-2</v>
      </c>
    </row>
    <row r="759" spans="1:6" x14ac:dyDescent="0.3">
      <c r="A759" s="65" t="s">
        <v>1664</v>
      </c>
      <c r="B759" s="261" t="s">
        <v>96</v>
      </c>
      <c r="C759" s="101" t="s">
        <v>1784</v>
      </c>
      <c r="D759" s="59">
        <v>17312</v>
      </c>
      <c r="E759" s="151">
        <v>235270.08000000002</v>
      </c>
      <c r="F759" s="58">
        <f t="shared" si="11"/>
        <v>2.8195533982826494E-4</v>
      </c>
    </row>
    <row r="760" spans="1:6" x14ac:dyDescent="0.3">
      <c r="A760" s="65" t="s">
        <v>370</v>
      </c>
      <c r="B760" s="261" t="s">
        <v>96</v>
      </c>
      <c r="C760" s="101" t="s">
        <v>371</v>
      </c>
      <c r="D760" s="59">
        <v>13074</v>
      </c>
      <c r="E760" s="151">
        <v>2011434.9000000008</v>
      </c>
      <c r="F760" s="58">
        <f t="shared" si="11"/>
        <v>2.410569209531158E-3</v>
      </c>
    </row>
    <row r="761" spans="1:6" x14ac:dyDescent="0.3">
      <c r="A761" s="65" t="s">
        <v>243</v>
      </c>
      <c r="B761" s="261" t="s">
        <v>96</v>
      </c>
      <c r="C761" s="101" t="s">
        <v>244</v>
      </c>
      <c r="D761" s="59">
        <v>128714</v>
      </c>
      <c r="E761" s="151">
        <v>15555086.9</v>
      </c>
      <c r="F761" s="58">
        <f t="shared" si="11"/>
        <v>1.8641723643515112E-2</v>
      </c>
    </row>
    <row r="762" spans="1:6" x14ac:dyDescent="0.3">
      <c r="A762" s="65" t="s">
        <v>1658</v>
      </c>
      <c r="B762" s="261" t="s">
        <v>96</v>
      </c>
      <c r="C762" s="101" t="s">
        <v>1779</v>
      </c>
      <c r="D762" s="59">
        <v>1172</v>
      </c>
      <c r="E762" s="151">
        <v>268692.71999999991</v>
      </c>
      <c r="F762" s="58">
        <f t="shared" si="11"/>
        <v>3.2201012205623769E-4</v>
      </c>
    </row>
    <row r="763" spans="1:6" x14ac:dyDescent="0.3">
      <c r="A763" s="65" t="s">
        <v>362</v>
      </c>
      <c r="B763" s="261" t="s">
        <v>96</v>
      </c>
      <c r="C763" s="101" t="s">
        <v>363</v>
      </c>
      <c r="D763" s="59">
        <v>148831</v>
      </c>
      <c r="E763" s="151">
        <v>9352540.0400000028</v>
      </c>
      <c r="F763" s="58">
        <f t="shared" si="11"/>
        <v>1.1208389121284166E-2</v>
      </c>
    </row>
    <row r="764" spans="1:6" x14ac:dyDescent="0.3">
      <c r="A764" s="65" t="s">
        <v>312</v>
      </c>
      <c r="B764" s="261" t="s">
        <v>96</v>
      </c>
      <c r="C764" s="101" t="s">
        <v>313</v>
      </c>
      <c r="D764" s="59">
        <v>11942</v>
      </c>
      <c r="E764" s="151">
        <v>642479.59999999986</v>
      </c>
      <c r="F764" s="58">
        <f t="shared" si="11"/>
        <v>7.6996851427401085E-4</v>
      </c>
    </row>
    <row r="765" spans="1:6" x14ac:dyDescent="0.3">
      <c r="A765" s="65" t="s">
        <v>403</v>
      </c>
      <c r="B765" s="261" t="s">
        <v>96</v>
      </c>
      <c r="C765" s="101" t="s">
        <v>404</v>
      </c>
      <c r="D765" s="59">
        <v>72625</v>
      </c>
      <c r="E765" s="151">
        <v>1712497.5000000014</v>
      </c>
      <c r="F765" s="58">
        <f t="shared" si="11"/>
        <v>2.0523128761955386E-3</v>
      </c>
    </row>
    <row r="766" spans="1:6" x14ac:dyDescent="0.3">
      <c r="A766" s="65" t="s">
        <v>415</v>
      </c>
      <c r="B766" s="261" t="s">
        <v>96</v>
      </c>
      <c r="C766" s="101" t="s">
        <v>416</v>
      </c>
      <c r="D766" s="59">
        <v>87428</v>
      </c>
      <c r="E766" s="151">
        <v>4890722.3199999975</v>
      </c>
      <c r="F766" s="58">
        <f t="shared" si="11"/>
        <v>5.8612011937143882E-3</v>
      </c>
    </row>
    <row r="767" spans="1:6" x14ac:dyDescent="0.3">
      <c r="A767" s="65" t="s">
        <v>423</v>
      </c>
      <c r="B767" s="261" t="s">
        <v>96</v>
      </c>
      <c r="C767" s="101" t="s">
        <v>424</v>
      </c>
      <c r="D767" s="59">
        <v>4373</v>
      </c>
      <c r="E767" s="151">
        <v>578110.60000000009</v>
      </c>
      <c r="F767" s="58">
        <f t="shared" si="11"/>
        <v>6.9282660456154114E-4</v>
      </c>
    </row>
    <row r="768" spans="1:6" x14ac:dyDescent="0.3">
      <c r="A768" s="65" t="s">
        <v>344</v>
      </c>
      <c r="B768" s="261" t="s">
        <v>96</v>
      </c>
      <c r="C768" s="101" t="s">
        <v>345</v>
      </c>
      <c r="D768" s="59">
        <v>8896</v>
      </c>
      <c r="E768" s="151">
        <v>1164130.5599999996</v>
      </c>
      <c r="F768" s="58">
        <f t="shared" si="11"/>
        <v>1.3951320441990254E-3</v>
      </c>
    </row>
    <row r="769" spans="1:6" x14ac:dyDescent="0.3">
      <c r="A769" s="65" t="s">
        <v>1674</v>
      </c>
      <c r="B769" s="261" t="s">
        <v>96</v>
      </c>
      <c r="C769" s="101" t="s">
        <v>1794</v>
      </c>
      <c r="D769" s="59">
        <v>209</v>
      </c>
      <c r="E769" s="151">
        <v>20015.93</v>
      </c>
      <c r="F769" s="58">
        <f t="shared" si="11"/>
        <v>2.3987743554678789E-5</v>
      </c>
    </row>
    <row r="770" spans="1:6" x14ac:dyDescent="0.3">
      <c r="A770" s="65" t="s">
        <v>409</v>
      </c>
      <c r="B770" s="261" t="s">
        <v>96</v>
      </c>
      <c r="C770" s="101" t="s">
        <v>410</v>
      </c>
      <c r="D770" s="59">
        <v>29722</v>
      </c>
      <c r="E770" s="151">
        <v>2664280.0800000024</v>
      </c>
      <c r="F770" s="58">
        <f t="shared" si="11"/>
        <v>3.1929601730661099E-3</v>
      </c>
    </row>
    <row r="771" spans="1:6" x14ac:dyDescent="0.3">
      <c r="A771" s="65" t="s">
        <v>455</v>
      </c>
      <c r="B771" s="261" t="s">
        <v>96</v>
      </c>
      <c r="C771" s="101" t="s">
        <v>456</v>
      </c>
      <c r="D771" s="59">
        <v>18636</v>
      </c>
      <c r="E771" s="151">
        <v>726617.6399999999</v>
      </c>
      <c r="F771" s="58">
        <f t="shared" si="11"/>
        <v>8.7080228651009012E-4</v>
      </c>
    </row>
    <row r="772" spans="1:6" x14ac:dyDescent="0.3">
      <c r="A772" s="65" t="s">
        <v>570</v>
      </c>
      <c r="B772" s="261" t="s">
        <v>96</v>
      </c>
      <c r="C772" s="101" t="s">
        <v>571</v>
      </c>
      <c r="D772" s="59">
        <v>55864</v>
      </c>
      <c r="E772" s="151">
        <v>2206628</v>
      </c>
      <c r="F772" s="58">
        <f t="shared" si="11"/>
        <v>2.6444949889699726E-3</v>
      </c>
    </row>
    <row r="773" spans="1:6" x14ac:dyDescent="0.3">
      <c r="A773" s="65" t="s">
        <v>368</v>
      </c>
      <c r="B773" s="261" t="s">
        <v>96</v>
      </c>
      <c r="C773" s="101" t="s">
        <v>369</v>
      </c>
      <c r="D773" s="59">
        <v>31235</v>
      </c>
      <c r="E773" s="151">
        <v>556295.35000000009</v>
      </c>
      <c r="F773" s="58">
        <f t="shared" si="11"/>
        <v>6.6668249721398324E-4</v>
      </c>
    </row>
    <row r="774" spans="1:6" x14ac:dyDescent="0.3">
      <c r="A774" s="65" t="s">
        <v>1113</v>
      </c>
      <c r="B774" s="261" t="s">
        <v>96</v>
      </c>
      <c r="C774" s="101" t="s">
        <v>1114</v>
      </c>
      <c r="D774" s="59">
        <v>634</v>
      </c>
      <c r="E774" s="151">
        <v>14423.5</v>
      </c>
      <c r="F774" s="58">
        <f t="shared" si="11"/>
        <v>1.7285592983234328E-5</v>
      </c>
    </row>
    <row r="775" spans="1:6" x14ac:dyDescent="0.3">
      <c r="A775" s="65" t="s">
        <v>531</v>
      </c>
      <c r="B775" s="261" t="s">
        <v>96</v>
      </c>
      <c r="C775" s="101" t="s">
        <v>532</v>
      </c>
      <c r="D775" s="59">
        <v>1178</v>
      </c>
      <c r="E775" s="151">
        <v>80634.100000000006</v>
      </c>
      <c r="F775" s="58">
        <f t="shared" si="11"/>
        <v>9.6634536220017008E-5</v>
      </c>
    </row>
    <row r="776" spans="1:6" x14ac:dyDescent="0.3">
      <c r="A776" s="65" t="s">
        <v>1590</v>
      </c>
      <c r="B776" s="261" t="s">
        <v>96</v>
      </c>
      <c r="C776" s="101" t="s">
        <v>1715</v>
      </c>
      <c r="D776" s="59">
        <v>51256</v>
      </c>
      <c r="E776" s="151">
        <v>3175821.7599999993</v>
      </c>
      <c r="F776" s="58">
        <f t="shared" si="11"/>
        <v>3.8060084120122638E-3</v>
      </c>
    </row>
    <row r="777" spans="1:6" x14ac:dyDescent="0.3">
      <c r="A777" s="65" t="s">
        <v>637</v>
      </c>
      <c r="B777" s="261" t="s">
        <v>96</v>
      </c>
      <c r="C777" s="101" t="s">
        <v>638</v>
      </c>
      <c r="D777" s="59">
        <v>12583</v>
      </c>
      <c r="E777" s="151">
        <v>321873.14</v>
      </c>
      <c r="F777" s="58">
        <f t="shared" si="11"/>
        <v>3.8574327245644962E-4</v>
      </c>
    </row>
    <row r="778" spans="1:6" x14ac:dyDescent="0.3">
      <c r="A778" s="65" t="s">
        <v>987</v>
      </c>
      <c r="B778" s="261" t="s">
        <v>96</v>
      </c>
      <c r="C778" s="101" t="s">
        <v>988</v>
      </c>
      <c r="D778" s="59">
        <v>1617</v>
      </c>
      <c r="E778" s="151">
        <v>83421.03</v>
      </c>
      <c r="F778" s="58">
        <f t="shared" ref="F778:F841" si="12">E778/$E$1070</f>
        <v>9.9974484058805451E-5</v>
      </c>
    </row>
    <row r="779" spans="1:6" x14ac:dyDescent="0.3">
      <c r="A779" s="65" t="s">
        <v>1573</v>
      </c>
      <c r="B779" s="261" t="s">
        <v>96</v>
      </c>
      <c r="C779" s="101" t="s">
        <v>1577</v>
      </c>
      <c r="D779" s="59">
        <v>52</v>
      </c>
      <c r="E779" s="151">
        <v>1501.76</v>
      </c>
      <c r="F779" s="58">
        <f t="shared" si="12"/>
        <v>1.7997581806428387E-6</v>
      </c>
    </row>
    <row r="780" spans="1:6" x14ac:dyDescent="0.3">
      <c r="A780" s="65" t="s">
        <v>777</v>
      </c>
      <c r="B780" s="261" t="s">
        <v>96</v>
      </c>
      <c r="C780" s="101" t="s">
        <v>778</v>
      </c>
      <c r="D780" s="59">
        <v>7046</v>
      </c>
      <c r="E780" s="151">
        <v>785629</v>
      </c>
      <c r="F780" s="58">
        <f t="shared" si="12"/>
        <v>9.4152342564740891E-4</v>
      </c>
    </row>
    <row r="781" spans="1:6" x14ac:dyDescent="0.3">
      <c r="A781" s="65" t="s">
        <v>579</v>
      </c>
      <c r="B781" s="261" t="s">
        <v>96</v>
      </c>
      <c r="C781" s="101" t="s">
        <v>580</v>
      </c>
      <c r="D781" s="59">
        <v>51066</v>
      </c>
      <c r="E781" s="151">
        <v>374824.44000000006</v>
      </c>
      <c r="F781" s="58">
        <f t="shared" si="12"/>
        <v>4.492018379733586E-4</v>
      </c>
    </row>
    <row r="782" spans="1:6" x14ac:dyDescent="0.3">
      <c r="A782" s="65" t="s">
        <v>1163</v>
      </c>
      <c r="B782" s="261" t="s">
        <v>96</v>
      </c>
      <c r="C782" s="101" t="s">
        <v>1164</v>
      </c>
      <c r="D782" s="59">
        <v>769</v>
      </c>
      <c r="E782" s="151">
        <v>6759.51</v>
      </c>
      <c r="F782" s="58">
        <f t="shared" si="12"/>
        <v>8.1008173207683484E-6</v>
      </c>
    </row>
    <row r="783" spans="1:6" x14ac:dyDescent="0.3">
      <c r="A783" s="65" t="s">
        <v>285</v>
      </c>
      <c r="B783" s="261" t="s">
        <v>96</v>
      </c>
      <c r="C783" s="101" t="s">
        <v>286</v>
      </c>
      <c r="D783" s="59">
        <v>24595</v>
      </c>
      <c r="E783" s="151">
        <v>384911.75</v>
      </c>
      <c r="F783" s="58">
        <f t="shared" si="12"/>
        <v>4.6129079938741959E-4</v>
      </c>
    </row>
    <row r="784" spans="1:6" x14ac:dyDescent="0.3">
      <c r="A784" s="65" t="s">
        <v>2251</v>
      </c>
      <c r="B784" s="261" t="s">
        <v>96</v>
      </c>
      <c r="C784" s="101" t="s">
        <v>2404</v>
      </c>
      <c r="D784" s="59">
        <v>22842</v>
      </c>
      <c r="E784" s="151">
        <v>282555.54000000004</v>
      </c>
      <c r="F784" s="58">
        <f t="shared" si="12"/>
        <v>3.3862377783464394E-4</v>
      </c>
    </row>
    <row r="785" spans="1:6" x14ac:dyDescent="0.3">
      <c r="A785" s="65" t="s">
        <v>472</v>
      </c>
      <c r="B785" s="261" t="s">
        <v>96</v>
      </c>
      <c r="C785" s="101" t="s">
        <v>473</v>
      </c>
      <c r="D785" s="59">
        <v>96003</v>
      </c>
      <c r="E785" s="151">
        <v>648980.27999999991</v>
      </c>
      <c r="F785" s="58">
        <f t="shared" si="12"/>
        <v>7.7775914127815361E-4</v>
      </c>
    </row>
    <row r="786" spans="1:6" x14ac:dyDescent="0.3">
      <c r="A786" s="65" t="s">
        <v>374</v>
      </c>
      <c r="B786" s="261" t="s">
        <v>96</v>
      </c>
      <c r="C786" s="101" t="s">
        <v>375</v>
      </c>
      <c r="D786" s="59">
        <v>2824</v>
      </c>
      <c r="E786" s="151">
        <v>67267.679999999993</v>
      </c>
      <c r="F786" s="58">
        <f t="shared" si="12"/>
        <v>8.0615782397230364E-5</v>
      </c>
    </row>
    <row r="787" spans="1:6" x14ac:dyDescent="0.3">
      <c r="A787" s="65" t="s">
        <v>417</v>
      </c>
      <c r="B787" s="261" t="s">
        <v>96</v>
      </c>
      <c r="C787" s="101" t="s">
        <v>418</v>
      </c>
      <c r="D787" s="59">
        <v>30107</v>
      </c>
      <c r="E787" s="151">
        <v>1353309.6500000004</v>
      </c>
      <c r="F787" s="58">
        <f t="shared" si="12"/>
        <v>1.6218504378398663E-3</v>
      </c>
    </row>
    <row r="788" spans="1:6" x14ac:dyDescent="0.3">
      <c r="A788" s="65" t="s">
        <v>503</v>
      </c>
      <c r="B788" s="261" t="s">
        <v>96</v>
      </c>
      <c r="C788" s="101" t="s">
        <v>504</v>
      </c>
      <c r="D788" s="59">
        <v>87052</v>
      </c>
      <c r="E788" s="151">
        <v>1247455.1599999999</v>
      </c>
      <c r="F788" s="58">
        <f t="shared" si="12"/>
        <v>1.4949909633996919E-3</v>
      </c>
    </row>
    <row r="789" spans="1:6" x14ac:dyDescent="0.3">
      <c r="A789" s="65" t="s">
        <v>625</v>
      </c>
      <c r="B789" s="261" t="s">
        <v>96</v>
      </c>
      <c r="C789" s="101" t="s">
        <v>626</v>
      </c>
      <c r="D789" s="59">
        <v>58691</v>
      </c>
      <c r="E789" s="151">
        <v>968988.4100000005</v>
      </c>
      <c r="F789" s="58">
        <f t="shared" si="12"/>
        <v>1.161267324902513E-3</v>
      </c>
    </row>
    <row r="790" spans="1:6" x14ac:dyDescent="0.3">
      <c r="A790" s="65" t="s">
        <v>1598</v>
      </c>
      <c r="B790" s="261" t="s">
        <v>96</v>
      </c>
      <c r="C790" s="101" t="s">
        <v>1723</v>
      </c>
      <c r="D790" s="59">
        <v>46211</v>
      </c>
      <c r="E790" s="151">
        <v>2381714.9399999995</v>
      </c>
      <c r="F790" s="58">
        <f t="shared" si="12"/>
        <v>2.8543248902782514E-3</v>
      </c>
    </row>
    <row r="791" spans="1:6" x14ac:dyDescent="0.3">
      <c r="A791" s="65" t="s">
        <v>1884</v>
      </c>
      <c r="B791" s="261" t="s">
        <v>96</v>
      </c>
      <c r="C791" s="101" t="s">
        <v>1060</v>
      </c>
      <c r="D791" s="59">
        <v>487</v>
      </c>
      <c r="E791" s="151">
        <v>13626.26</v>
      </c>
      <c r="F791" s="58">
        <f t="shared" si="12"/>
        <v>1.6330154556364724E-5</v>
      </c>
    </row>
    <row r="792" spans="1:6" x14ac:dyDescent="0.3">
      <c r="A792" s="65" t="s">
        <v>724</v>
      </c>
      <c r="B792" s="261" t="s">
        <v>96</v>
      </c>
      <c r="C792" s="101" t="s">
        <v>725</v>
      </c>
      <c r="D792" s="59">
        <v>17576</v>
      </c>
      <c r="E792" s="151">
        <v>72588.88</v>
      </c>
      <c r="F792" s="58">
        <f t="shared" si="12"/>
        <v>8.699288208748492E-5</v>
      </c>
    </row>
    <row r="793" spans="1:6" x14ac:dyDescent="0.3">
      <c r="A793" s="65" t="s">
        <v>384</v>
      </c>
      <c r="B793" s="261" t="s">
        <v>96</v>
      </c>
      <c r="C793" s="101" t="s">
        <v>385</v>
      </c>
      <c r="D793" s="59">
        <v>412122</v>
      </c>
      <c r="E793" s="151">
        <v>6997831.559999994</v>
      </c>
      <c r="F793" s="58">
        <f t="shared" si="12"/>
        <v>8.3864296537866419E-3</v>
      </c>
    </row>
    <row r="794" spans="1:6" x14ac:dyDescent="0.3">
      <c r="A794" s="65" t="s">
        <v>668</v>
      </c>
      <c r="B794" s="261" t="s">
        <v>96</v>
      </c>
      <c r="C794" s="101" t="s">
        <v>669</v>
      </c>
      <c r="D794" s="59">
        <v>4191</v>
      </c>
      <c r="E794" s="151">
        <v>429242.22000000009</v>
      </c>
      <c r="F794" s="58">
        <f t="shared" si="12"/>
        <v>5.1441788096785995E-4</v>
      </c>
    </row>
    <row r="795" spans="1:6" x14ac:dyDescent="0.3">
      <c r="A795" s="65" t="s">
        <v>2252</v>
      </c>
      <c r="B795" s="261" t="s">
        <v>96</v>
      </c>
      <c r="C795" s="101" t="s">
        <v>2405</v>
      </c>
      <c r="D795" s="59">
        <v>871756</v>
      </c>
      <c r="E795" s="151">
        <v>4097253.1999999988</v>
      </c>
      <c r="F795" s="58">
        <f t="shared" si="12"/>
        <v>4.9102819124660713E-3</v>
      </c>
    </row>
    <row r="796" spans="1:6" x14ac:dyDescent="0.3">
      <c r="A796" s="65" t="s">
        <v>324</v>
      </c>
      <c r="B796" s="261" t="s">
        <v>96</v>
      </c>
      <c r="C796" s="101" t="s">
        <v>325</v>
      </c>
      <c r="D796" s="59">
        <v>194145</v>
      </c>
      <c r="E796" s="151">
        <v>5084657.55</v>
      </c>
      <c r="F796" s="58">
        <f t="shared" si="12"/>
        <v>6.0936195007057544E-3</v>
      </c>
    </row>
    <row r="797" spans="1:6" x14ac:dyDescent="0.3">
      <c r="A797" s="65" t="s">
        <v>544</v>
      </c>
      <c r="B797" s="261" t="s">
        <v>96</v>
      </c>
      <c r="C797" s="101" t="s">
        <v>545</v>
      </c>
      <c r="D797" s="59">
        <v>248458</v>
      </c>
      <c r="E797" s="151">
        <v>6216419.1600000011</v>
      </c>
      <c r="F797" s="58">
        <f t="shared" si="12"/>
        <v>7.4499595391506537E-3</v>
      </c>
    </row>
    <row r="798" spans="1:6" x14ac:dyDescent="0.3">
      <c r="A798" s="65" t="s">
        <v>795</v>
      </c>
      <c r="B798" s="261" t="s">
        <v>96</v>
      </c>
      <c r="C798" s="101" t="s">
        <v>796</v>
      </c>
      <c r="D798" s="59">
        <v>906</v>
      </c>
      <c r="E798" s="151">
        <v>82944.3</v>
      </c>
      <c r="F798" s="58">
        <f t="shared" si="12"/>
        <v>9.9403155272942287E-5</v>
      </c>
    </row>
    <row r="799" spans="1:6" x14ac:dyDescent="0.3">
      <c r="A799" s="65" t="s">
        <v>1888</v>
      </c>
      <c r="B799" s="261" t="s">
        <v>96</v>
      </c>
      <c r="C799" s="101" t="s">
        <v>2086</v>
      </c>
      <c r="D799" s="59">
        <v>19731</v>
      </c>
      <c r="E799" s="151">
        <v>1200236.73</v>
      </c>
      <c r="F799" s="58">
        <f t="shared" si="12"/>
        <v>1.4384028563322435E-3</v>
      </c>
    </row>
    <row r="800" spans="1:6" x14ac:dyDescent="0.3">
      <c r="A800" s="65" t="s">
        <v>754</v>
      </c>
      <c r="B800" s="261" t="s">
        <v>96</v>
      </c>
      <c r="C800" s="101" t="s">
        <v>755</v>
      </c>
      <c r="D800" s="59">
        <v>12042</v>
      </c>
      <c r="E800" s="151">
        <v>245175.12</v>
      </c>
      <c r="F800" s="58">
        <f t="shared" si="12"/>
        <v>2.9382586292755813E-4</v>
      </c>
    </row>
    <row r="801" spans="1:6" x14ac:dyDescent="0.3">
      <c r="A801" s="65" t="s">
        <v>977</v>
      </c>
      <c r="B801" s="261" t="s">
        <v>96</v>
      </c>
      <c r="C801" s="101" t="s">
        <v>978</v>
      </c>
      <c r="D801" s="59">
        <v>28546</v>
      </c>
      <c r="E801" s="151">
        <v>880358.6399999999</v>
      </c>
      <c r="F801" s="58">
        <f t="shared" si="12"/>
        <v>1.055050516886589E-3</v>
      </c>
    </row>
    <row r="802" spans="1:6" x14ac:dyDescent="0.3">
      <c r="A802" s="65" t="s">
        <v>263</v>
      </c>
      <c r="B802" s="261" t="s">
        <v>96</v>
      </c>
      <c r="C802" s="101" t="s">
        <v>264</v>
      </c>
      <c r="D802" s="59">
        <v>96547</v>
      </c>
      <c r="E802" s="151">
        <v>14103585.759999998</v>
      </c>
      <c r="F802" s="58">
        <f t="shared" si="12"/>
        <v>1.6902197320449237E-2</v>
      </c>
    </row>
    <row r="803" spans="1:6" x14ac:dyDescent="0.3">
      <c r="A803" s="65" t="s">
        <v>289</v>
      </c>
      <c r="B803" s="261" t="s">
        <v>96</v>
      </c>
      <c r="C803" s="101" t="s">
        <v>290</v>
      </c>
      <c r="D803" s="59">
        <v>259168</v>
      </c>
      <c r="E803" s="151">
        <v>6002330.8800000008</v>
      </c>
      <c r="F803" s="58">
        <f t="shared" si="12"/>
        <v>7.1933891595229137E-3</v>
      </c>
    </row>
    <row r="804" spans="1:6" x14ac:dyDescent="0.3">
      <c r="A804" s="65" t="s">
        <v>390</v>
      </c>
      <c r="B804" s="261" t="s">
        <v>96</v>
      </c>
      <c r="C804" s="101" t="s">
        <v>391</v>
      </c>
      <c r="D804" s="59">
        <v>123270</v>
      </c>
      <c r="E804" s="151">
        <v>4076538.9000000008</v>
      </c>
      <c r="F804" s="58">
        <f t="shared" si="12"/>
        <v>4.8854572195182727E-3</v>
      </c>
    </row>
    <row r="805" spans="1:6" x14ac:dyDescent="0.3">
      <c r="A805" s="65" t="s">
        <v>487</v>
      </c>
      <c r="B805" s="261" t="s">
        <v>96</v>
      </c>
      <c r="C805" s="101" t="s">
        <v>488</v>
      </c>
      <c r="D805" s="59">
        <v>46799</v>
      </c>
      <c r="E805" s="151">
        <v>2491578.7599999993</v>
      </c>
      <c r="F805" s="58">
        <f t="shared" si="12"/>
        <v>2.9859892765994162E-3</v>
      </c>
    </row>
    <row r="806" spans="1:6" x14ac:dyDescent="0.3">
      <c r="A806" s="65" t="s">
        <v>501</v>
      </c>
      <c r="B806" s="261" t="s">
        <v>96</v>
      </c>
      <c r="C806" s="101" t="s">
        <v>502</v>
      </c>
      <c r="D806" s="59">
        <v>93879</v>
      </c>
      <c r="E806" s="151">
        <v>1419450.4800000002</v>
      </c>
      <c r="F806" s="58">
        <f t="shared" si="12"/>
        <v>1.7011157664323226E-3</v>
      </c>
    </row>
    <row r="807" spans="1:6" x14ac:dyDescent="0.3">
      <c r="A807" s="65" t="s">
        <v>1602</v>
      </c>
      <c r="B807" s="261" t="s">
        <v>96</v>
      </c>
      <c r="C807" s="101" t="s">
        <v>1725</v>
      </c>
      <c r="D807" s="59">
        <v>66483</v>
      </c>
      <c r="E807" s="151">
        <v>2314273.2300000014</v>
      </c>
      <c r="F807" s="58">
        <f t="shared" si="12"/>
        <v>2.773500544651095E-3</v>
      </c>
    </row>
    <row r="808" spans="1:6" x14ac:dyDescent="0.3">
      <c r="A808" s="65" t="s">
        <v>1106</v>
      </c>
      <c r="B808" s="261" t="s">
        <v>96</v>
      </c>
      <c r="C808" s="101" t="s">
        <v>1107</v>
      </c>
      <c r="D808" s="59">
        <v>3694</v>
      </c>
      <c r="E808" s="151">
        <v>26412.100000000002</v>
      </c>
      <c r="F808" s="58">
        <f t="shared" si="12"/>
        <v>3.1653122365062808E-5</v>
      </c>
    </row>
    <row r="809" spans="1:6" x14ac:dyDescent="0.3">
      <c r="A809" s="65" t="s">
        <v>2253</v>
      </c>
      <c r="B809" s="261" t="s">
        <v>96</v>
      </c>
      <c r="C809" s="101" t="s">
        <v>834</v>
      </c>
      <c r="D809" s="59">
        <v>938</v>
      </c>
      <c r="E809" s="151">
        <v>73098.34</v>
      </c>
      <c r="F809" s="58">
        <f t="shared" si="12"/>
        <v>8.7603435573201877E-5</v>
      </c>
    </row>
    <row r="810" spans="1:6" x14ac:dyDescent="0.3">
      <c r="A810" s="65" t="s">
        <v>981</v>
      </c>
      <c r="B810" s="261" t="s">
        <v>96</v>
      </c>
      <c r="C810" s="101" t="s">
        <v>982</v>
      </c>
      <c r="D810" s="59">
        <v>2310</v>
      </c>
      <c r="E810" s="151">
        <v>234626.69999999995</v>
      </c>
      <c r="F810" s="58">
        <f t="shared" si="12"/>
        <v>2.8118429224525428E-4</v>
      </c>
    </row>
    <row r="811" spans="1:6" x14ac:dyDescent="0.3">
      <c r="A811" s="65" t="s">
        <v>915</v>
      </c>
      <c r="B811" s="261" t="s">
        <v>96</v>
      </c>
      <c r="C811" s="101" t="s">
        <v>916</v>
      </c>
      <c r="D811" s="59">
        <v>10871</v>
      </c>
      <c r="E811" s="151">
        <v>895552.98000000056</v>
      </c>
      <c r="F811" s="58">
        <f t="shared" si="12"/>
        <v>1.0732599096753633E-3</v>
      </c>
    </row>
    <row r="812" spans="1:6" x14ac:dyDescent="0.3">
      <c r="A812" s="65" t="s">
        <v>546</v>
      </c>
      <c r="B812" s="261" t="s">
        <v>96</v>
      </c>
      <c r="C812" s="101" t="s">
        <v>547</v>
      </c>
      <c r="D812" s="59">
        <v>13363</v>
      </c>
      <c r="E812" s="151">
        <v>1602891.8500000003</v>
      </c>
      <c r="F812" s="58">
        <f t="shared" si="12"/>
        <v>1.9209578892254652E-3</v>
      </c>
    </row>
    <row r="813" spans="1:6" x14ac:dyDescent="0.3">
      <c r="A813" s="65" t="s">
        <v>511</v>
      </c>
      <c r="B813" s="261" t="s">
        <v>96</v>
      </c>
      <c r="C813" s="101" t="s">
        <v>512</v>
      </c>
      <c r="D813" s="59">
        <v>15000</v>
      </c>
      <c r="E813" s="151">
        <v>855900.00000000023</v>
      </c>
      <c r="F813" s="58">
        <f t="shared" si="12"/>
        <v>1.0257384847194E-3</v>
      </c>
    </row>
    <row r="814" spans="1:6" x14ac:dyDescent="0.3">
      <c r="A814" s="65" t="s">
        <v>922</v>
      </c>
      <c r="B814" s="261" t="s">
        <v>96</v>
      </c>
      <c r="C814" s="101" t="s">
        <v>2087</v>
      </c>
      <c r="D814" s="59">
        <v>377</v>
      </c>
      <c r="E814" s="151">
        <v>57492.5</v>
      </c>
      <c r="F814" s="58">
        <f t="shared" si="12"/>
        <v>6.8900887758768645E-5</v>
      </c>
    </row>
    <row r="815" spans="1:6" x14ac:dyDescent="0.3">
      <c r="A815" s="65" t="s">
        <v>2254</v>
      </c>
      <c r="B815" s="261" t="s">
        <v>96</v>
      </c>
      <c r="C815" s="101" t="s">
        <v>2406</v>
      </c>
      <c r="D815" s="59">
        <v>7099</v>
      </c>
      <c r="E815" s="151">
        <v>35707.97</v>
      </c>
      <c r="F815" s="58">
        <f t="shared" si="12"/>
        <v>4.2793596261485907E-5</v>
      </c>
    </row>
    <row r="816" spans="1:6" x14ac:dyDescent="0.3">
      <c r="A816" s="65" t="s">
        <v>491</v>
      </c>
      <c r="B816" s="261" t="s">
        <v>96</v>
      </c>
      <c r="C816" s="101" t="s">
        <v>492</v>
      </c>
      <c r="D816" s="59">
        <v>266928</v>
      </c>
      <c r="E816" s="151">
        <v>1321293.6000000001</v>
      </c>
      <c r="F816" s="58">
        <f t="shared" si="12"/>
        <v>1.5834813589595054E-3</v>
      </c>
    </row>
    <row r="817" spans="1:6" x14ac:dyDescent="0.3">
      <c r="A817" s="65" t="s">
        <v>1925</v>
      </c>
      <c r="B817" s="261" t="s">
        <v>96</v>
      </c>
      <c r="C817" s="101" t="s">
        <v>1764</v>
      </c>
      <c r="D817" s="59">
        <v>7917</v>
      </c>
      <c r="E817" s="151">
        <v>311138.10000000003</v>
      </c>
      <c r="F817" s="58">
        <f t="shared" si="12"/>
        <v>3.7287805027745428E-4</v>
      </c>
    </row>
    <row r="818" spans="1:6" x14ac:dyDescent="0.3">
      <c r="A818" s="65" t="s">
        <v>2255</v>
      </c>
      <c r="B818" s="261" t="s">
        <v>96</v>
      </c>
      <c r="C818" s="101" t="s">
        <v>2407</v>
      </c>
      <c r="D818" s="59">
        <v>33402</v>
      </c>
      <c r="E818" s="151">
        <v>973000.26000000036</v>
      </c>
      <c r="F818" s="58">
        <f t="shared" si="12"/>
        <v>1.1660752568337215E-3</v>
      </c>
    </row>
    <row r="819" spans="1:6" x14ac:dyDescent="0.3">
      <c r="A819" s="65" t="s">
        <v>2256</v>
      </c>
      <c r="B819" s="261" t="s">
        <v>96</v>
      </c>
      <c r="C819" s="101" t="s">
        <v>2408</v>
      </c>
      <c r="D819" s="59">
        <v>8426</v>
      </c>
      <c r="E819" s="151">
        <v>215874.12000000002</v>
      </c>
      <c r="F819" s="58">
        <f t="shared" si="12"/>
        <v>2.5871058854881867E-4</v>
      </c>
    </row>
    <row r="820" spans="1:6" x14ac:dyDescent="0.3">
      <c r="A820" s="65" t="s">
        <v>1928</v>
      </c>
      <c r="B820" s="261" t="s">
        <v>96</v>
      </c>
      <c r="C820" s="101" t="s">
        <v>1713</v>
      </c>
      <c r="D820" s="59">
        <v>45253</v>
      </c>
      <c r="E820" s="151">
        <v>3534711.8299999996</v>
      </c>
      <c r="F820" s="58">
        <f t="shared" si="12"/>
        <v>4.2361139811005208E-3</v>
      </c>
    </row>
    <row r="821" spans="1:6" x14ac:dyDescent="0.3">
      <c r="A821" s="65" t="s">
        <v>907</v>
      </c>
      <c r="B821" s="261" t="s">
        <v>96</v>
      </c>
      <c r="C821" s="101" t="s">
        <v>908</v>
      </c>
      <c r="D821" s="59">
        <v>329</v>
      </c>
      <c r="E821" s="151">
        <v>2299.71</v>
      </c>
      <c r="F821" s="58">
        <f t="shared" si="12"/>
        <v>2.7560474946770077E-6</v>
      </c>
    </row>
    <row r="822" spans="1:6" x14ac:dyDescent="0.3">
      <c r="A822" s="65" t="s">
        <v>998</v>
      </c>
      <c r="B822" s="261" t="s">
        <v>96</v>
      </c>
      <c r="C822" s="101" t="s">
        <v>999</v>
      </c>
      <c r="D822" s="59">
        <v>3722</v>
      </c>
      <c r="E822" s="151">
        <v>45706.16</v>
      </c>
      <c r="F822" s="58">
        <f t="shared" si="12"/>
        <v>5.4775753359904709E-5</v>
      </c>
    </row>
    <row r="823" spans="1:6" x14ac:dyDescent="0.3">
      <c r="A823" s="65" t="s">
        <v>1645</v>
      </c>
      <c r="B823" s="261" t="s">
        <v>96</v>
      </c>
      <c r="C823" s="101" t="s">
        <v>1767</v>
      </c>
      <c r="D823" s="59">
        <v>276947</v>
      </c>
      <c r="E823" s="151">
        <v>1919242.71</v>
      </c>
      <c r="F823" s="58">
        <f t="shared" si="12"/>
        <v>2.300083081159194E-3</v>
      </c>
    </row>
    <row r="824" spans="1:6" x14ac:dyDescent="0.3">
      <c r="A824" s="65" t="s">
        <v>2257</v>
      </c>
      <c r="B824" s="261" t="s">
        <v>96</v>
      </c>
      <c r="C824" s="101" t="s">
        <v>2409</v>
      </c>
      <c r="D824" s="59">
        <v>110000</v>
      </c>
      <c r="E824" s="151">
        <v>48400</v>
      </c>
      <c r="F824" s="58">
        <f t="shared" si="12"/>
        <v>5.8004139105525115E-5</v>
      </c>
    </row>
    <row r="825" spans="1:6" x14ac:dyDescent="0.3">
      <c r="A825" s="65" t="s">
        <v>972</v>
      </c>
      <c r="B825" s="261" t="s">
        <v>96</v>
      </c>
      <c r="C825" s="101" t="s">
        <v>973</v>
      </c>
      <c r="D825" s="59">
        <v>1584</v>
      </c>
      <c r="E825" s="151">
        <v>50355.360000000001</v>
      </c>
      <c r="F825" s="58">
        <f t="shared" si="12"/>
        <v>6.0347506325388331E-5</v>
      </c>
    </row>
    <row r="826" spans="1:6" x14ac:dyDescent="0.3">
      <c r="A826" s="65" t="s">
        <v>1634</v>
      </c>
      <c r="B826" s="261" t="s">
        <v>178</v>
      </c>
      <c r="C826" s="101" t="s">
        <v>1754</v>
      </c>
      <c r="D826" s="59">
        <v>3274</v>
      </c>
      <c r="E826" s="151">
        <v>116718.1</v>
      </c>
      <c r="F826" s="58">
        <f t="shared" si="12"/>
        <v>1.3987877910191305E-4</v>
      </c>
    </row>
    <row r="827" spans="1:6" x14ac:dyDescent="0.3">
      <c r="A827" s="65" t="s">
        <v>593</v>
      </c>
      <c r="B827" s="261" t="s">
        <v>96</v>
      </c>
      <c r="C827" s="101" t="s">
        <v>594</v>
      </c>
      <c r="D827" s="59">
        <v>47885</v>
      </c>
      <c r="E827" s="151">
        <v>552114.04999999993</v>
      </c>
      <c r="F827" s="58">
        <f t="shared" si="12"/>
        <v>6.616714908742737E-4</v>
      </c>
    </row>
    <row r="828" spans="1:6" x14ac:dyDescent="0.3">
      <c r="A828" s="65" t="s">
        <v>2258</v>
      </c>
      <c r="B828" s="261" t="s">
        <v>96</v>
      </c>
      <c r="C828" s="101" t="s">
        <v>1765</v>
      </c>
      <c r="D828" s="59">
        <v>527</v>
      </c>
      <c r="E828" s="151">
        <v>10371.36</v>
      </c>
      <c r="F828" s="58">
        <f t="shared" si="12"/>
        <v>1.2429376201518162E-5</v>
      </c>
    </row>
    <row r="829" spans="1:6" x14ac:dyDescent="0.3">
      <c r="A829" s="65" t="s">
        <v>1933</v>
      </c>
      <c r="B829" s="261" t="s">
        <v>96</v>
      </c>
      <c r="C829" s="101" t="s">
        <v>2032</v>
      </c>
      <c r="D829" s="59">
        <v>62916</v>
      </c>
      <c r="E829" s="151">
        <v>3290506.8</v>
      </c>
      <c r="F829" s="58">
        <f t="shared" si="12"/>
        <v>3.9434507056792627E-3</v>
      </c>
    </row>
    <row r="830" spans="1:6" x14ac:dyDescent="0.3">
      <c r="A830" s="65" t="s">
        <v>1607</v>
      </c>
      <c r="B830" s="261" t="s">
        <v>96</v>
      </c>
      <c r="C830" s="101" t="s">
        <v>1730</v>
      </c>
      <c r="D830" s="59">
        <v>6851</v>
      </c>
      <c r="E830" s="151">
        <v>580005.66</v>
      </c>
      <c r="F830" s="58">
        <f t="shared" si="12"/>
        <v>6.9509770629404765E-4</v>
      </c>
    </row>
    <row r="831" spans="1:6" x14ac:dyDescent="0.3">
      <c r="A831" s="65" t="s">
        <v>1588</v>
      </c>
      <c r="B831" s="261" t="s">
        <v>96</v>
      </c>
      <c r="C831" s="101" t="s">
        <v>712</v>
      </c>
      <c r="D831" s="59">
        <v>117451</v>
      </c>
      <c r="E831" s="151">
        <v>8617379.8699999992</v>
      </c>
      <c r="F831" s="58">
        <f t="shared" si="12"/>
        <v>1.0327349188112228E-2</v>
      </c>
    </row>
    <row r="832" spans="1:6" x14ac:dyDescent="0.3">
      <c r="A832" s="65" t="s">
        <v>1940</v>
      </c>
      <c r="B832" s="261" t="s">
        <v>96</v>
      </c>
      <c r="C832" s="101" t="s">
        <v>298</v>
      </c>
      <c r="D832" s="59">
        <v>11482</v>
      </c>
      <c r="E832" s="151">
        <v>63036.179999999993</v>
      </c>
      <c r="F832" s="58">
        <f t="shared" si="12"/>
        <v>7.5544614739688428E-5</v>
      </c>
    </row>
    <row r="833" spans="1:6" x14ac:dyDescent="0.3">
      <c r="A833" s="65" t="s">
        <v>2261</v>
      </c>
      <c r="B833" s="261" t="s">
        <v>96</v>
      </c>
      <c r="C833" s="101" t="s">
        <v>2410</v>
      </c>
      <c r="D833" s="59">
        <v>180851</v>
      </c>
      <c r="E833" s="151">
        <v>1135744.2800000005</v>
      </c>
      <c r="F833" s="58">
        <f t="shared" si="12"/>
        <v>1.3611130001120763E-3</v>
      </c>
    </row>
    <row r="834" spans="1:6" x14ac:dyDescent="0.3">
      <c r="A834" s="65" t="s">
        <v>1646</v>
      </c>
      <c r="B834" s="261" t="s">
        <v>96</v>
      </c>
      <c r="C834" s="101" t="s">
        <v>1768</v>
      </c>
      <c r="D834" s="59">
        <v>15000</v>
      </c>
      <c r="E834" s="151">
        <v>75150</v>
      </c>
      <c r="F834" s="58">
        <f t="shared" si="12"/>
        <v>9.0062211854963063E-5</v>
      </c>
    </row>
    <row r="835" spans="1:6" x14ac:dyDescent="0.3">
      <c r="A835" s="65" t="s">
        <v>1945</v>
      </c>
      <c r="B835" s="261" t="s">
        <v>96</v>
      </c>
      <c r="C835" s="101" t="s">
        <v>1015</v>
      </c>
      <c r="D835" s="59">
        <v>386</v>
      </c>
      <c r="E835" s="151">
        <v>1200.46</v>
      </c>
      <c r="F835" s="58">
        <f t="shared" si="12"/>
        <v>1.4386704303846836E-6</v>
      </c>
    </row>
    <row r="836" spans="1:6" x14ac:dyDescent="0.3">
      <c r="A836" s="65" t="s">
        <v>1946</v>
      </c>
      <c r="B836" s="261" t="s">
        <v>96</v>
      </c>
      <c r="C836" s="101" t="s">
        <v>2042</v>
      </c>
      <c r="D836" s="59">
        <v>23</v>
      </c>
      <c r="E836" s="151">
        <v>3280.72</v>
      </c>
      <c r="F836" s="58">
        <f t="shared" si="12"/>
        <v>3.9317218852536852E-6</v>
      </c>
    </row>
    <row r="837" spans="1:6" x14ac:dyDescent="0.3">
      <c r="A837" s="65" t="s">
        <v>1948</v>
      </c>
      <c r="B837" s="261" t="s">
        <v>96</v>
      </c>
      <c r="C837" s="101" t="s">
        <v>2043</v>
      </c>
      <c r="D837" s="59">
        <v>132013</v>
      </c>
      <c r="E837" s="151">
        <v>248184.44</v>
      </c>
      <c r="F837" s="58">
        <f t="shared" si="12"/>
        <v>2.9743233019807546E-4</v>
      </c>
    </row>
    <row r="838" spans="1:6" x14ac:dyDescent="0.3">
      <c r="A838" s="65" t="s">
        <v>1622</v>
      </c>
      <c r="B838" s="261" t="s">
        <v>96</v>
      </c>
      <c r="C838" s="101" t="s">
        <v>1743</v>
      </c>
      <c r="D838" s="59">
        <v>116422</v>
      </c>
      <c r="E838" s="151">
        <v>1399392.4400000002</v>
      </c>
      <c r="F838" s="58">
        <f t="shared" si="12"/>
        <v>1.6770775568797566E-3</v>
      </c>
    </row>
    <row r="839" spans="1:6" x14ac:dyDescent="0.3">
      <c r="A839" s="65" t="s">
        <v>2262</v>
      </c>
      <c r="B839" s="261" t="s">
        <v>96</v>
      </c>
      <c r="C839" s="101" t="s">
        <v>2411</v>
      </c>
      <c r="D839" s="59">
        <v>29942</v>
      </c>
      <c r="E839" s="151">
        <v>319181.71999999997</v>
      </c>
      <c r="F839" s="58">
        <f t="shared" si="12"/>
        <v>3.8251778691778443E-4</v>
      </c>
    </row>
    <row r="840" spans="1:6" x14ac:dyDescent="0.3">
      <c r="A840" s="65" t="s">
        <v>1951</v>
      </c>
      <c r="B840" s="261" t="s">
        <v>96</v>
      </c>
      <c r="C840" s="101" t="s">
        <v>2046</v>
      </c>
      <c r="D840" s="59">
        <v>92817</v>
      </c>
      <c r="E840" s="151">
        <v>2692621.1700000009</v>
      </c>
      <c r="F840" s="58">
        <f t="shared" si="12"/>
        <v>3.2269250599826827E-3</v>
      </c>
    </row>
    <row r="841" spans="1:6" x14ac:dyDescent="0.3">
      <c r="A841" s="65" t="s">
        <v>463</v>
      </c>
      <c r="B841" s="261" t="s">
        <v>96</v>
      </c>
      <c r="C841" s="101" t="s">
        <v>464</v>
      </c>
      <c r="D841" s="59">
        <v>24485</v>
      </c>
      <c r="E841" s="151">
        <v>1783732.2499999988</v>
      </c>
      <c r="F841" s="58">
        <f t="shared" si="12"/>
        <v>2.1376829247109759E-3</v>
      </c>
    </row>
    <row r="842" spans="1:6" x14ac:dyDescent="0.3">
      <c r="A842" s="65" t="s">
        <v>538</v>
      </c>
      <c r="B842" s="261" t="s">
        <v>96</v>
      </c>
      <c r="C842" s="101" t="s">
        <v>539</v>
      </c>
      <c r="D842" s="59">
        <v>29130</v>
      </c>
      <c r="E842" s="151">
        <v>1285215.6000000003</v>
      </c>
      <c r="F842" s="58">
        <f t="shared" ref="F842:F905" si="13">E842/$E$1070</f>
        <v>1.5402443066733667E-3</v>
      </c>
    </row>
    <row r="843" spans="1:6" x14ac:dyDescent="0.3">
      <c r="A843" s="65" t="s">
        <v>2263</v>
      </c>
      <c r="B843" s="261" t="s">
        <v>96</v>
      </c>
      <c r="C843" s="101" t="s">
        <v>2412</v>
      </c>
      <c r="D843" s="59">
        <v>200881</v>
      </c>
      <c r="E843" s="151">
        <v>2788228.2799999993</v>
      </c>
      <c r="F843" s="58">
        <f t="shared" si="13"/>
        <v>3.3415037398983262E-3</v>
      </c>
    </row>
    <row r="844" spans="1:6" x14ac:dyDescent="0.3">
      <c r="A844" s="65" t="s">
        <v>2264</v>
      </c>
      <c r="B844" s="261" t="s">
        <v>96</v>
      </c>
      <c r="C844" s="101" t="s">
        <v>747</v>
      </c>
      <c r="D844" s="59">
        <v>28051</v>
      </c>
      <c r="E844" s="151">
        <v>161293.25</v>
      </c>
      <c r="F844" s="58">
        <f t="shared" si="13"/>
        <v>1.9329909317731899E-4</v>
      </c>
    </row>
    <row r="845" spans="1:6" x14ac:dyDescent="0.3">
      <c r="A845" s="65" t="s">
        <v>1965</v>
      </c>
      <c r="B845" s="261" t="s">
        <v>96</v>
      </c>
      <c r="C845" s="101" t="s">
        <v>2059</v>
      </c>
      <c r="D845" s="59">
        <v>20498</v>
      </c>
      <c r="E845" s="151">
        <v>656140.9800000001</v>
      </c>
      <c r="F845" s="58">
        <f t="shared" si="13"/>
        <v>7.8634075778420622E-4</v>
      </c>
    </row>
    <row r="846" spans="1:6" x14ac:dyDescent="0.3">
      <c r="A846" s="65" t="s">
        <v>1643</v>
      </c>
      <c r="B846" s="261" t="s">
        <v>96</v>
      </c>
      <c r="C846" s="101" t="s">
        <v>1763</v>
      </c>
      <c r="D846" s="59">
        <v>3685</v>
      </c>
      <c r="E846" s="151">
        <v>112871.55</v>
      </c>
      <c r="F846" s="58">
        <f t="shared" si="13"/>
        <v>1.3526894808380647E-4</v>
      </c>
    </row>
    <row r="847" spans="1:6" x14ac:dyDescent="0.3">
      <c r="A847" s="65" t="s">
        <v>1609</v>
      </c>
      <c r="B847" s="261" t="s">
        <v>96</v>
      </c>
      <c r="C847" s="101" t="s">
        <v>1732</v>
      </c>
      <c r="D847" s="59">
        <v>1641</v>
      </c>
      <c r="E847" s="151">
        <v>27732.9</v>
      </c>
      <c r="F847" s="58">
        <f t="shared" si="13"/>
        <v>3.3236012177678047E-5</v>
      </c>
    </row>
    <row r="848" spans="1:6" x14ac:dyDescent="0.3">
      <c r="A848" s="65" t="s">
        <v>609</v>
      </c>
      <c r="B848" s="261" t="s">
        <v>96</v>
      </c>
      <c r="C848" s="101" t="s">
        <v>610</v>
      </c>
      <c r="D848" s="59">
        <v>22094</v>
      </c>
      <c r="E848" s="151">
        <v>696844.76</v>
      </c>
      <c r="F848" s="58">
        <f t="shared" si="13"/>
        <v>8.3512149574372448E-4</v>
      </c>
    </row>
    <row r="849" spans="1:6" x14ac:dyDescent="0.3">
      <c r="A849" s="65" t="s">
        <v>787</v>
      </c>
      <c r="B849" s="261" t="s">
        <v>96</v>
      </c>
      <c r="C849" s="101" t="s">
        <v>788</v>
      </c>
      <c r="D849" s="59">
        <v>8827</v>
      </c>
      <c r="E849" s="151">
        <v>136024.07</v>
      </c>
      <c r="F849" s="58">
        <f t="shared" si="13"/>
        <v>1.6301568342933236E-4</v>
      </c>
    </row>
    <row r="850" spans="1:6" x14ac:dyDescent="0.3">
      <c r="A850" s="65" t="s">
        <v>1657</v>
      </c>
      <c r="B850" s="261" t="s">
        <v>96</v>
      </c>
      <c r="C850" s="101" t="s">
        <v>1778</v>
      </c>
      <c r="D850" s="59">
        <v>7257</v>
      </c>
      <c r="E850" s="151">
        <v>48694.47</v>
      </c>
      <c r="F850" s="58">
        <f t="shared" si="13"/>
        <v>5.8357041560946684E-5</v>
      </c>
    </row>
    <row r="851" spans="1:6" x14ac:dyDescent="0.3">
      <c r="A851" s="65" t="s">
        <v>623</v>
      </c>
      <c r="B851" s="261" t="s">
        <v>96</v>
      </c>
      <c r="C851" s="101" t="s">
        <v>624</v>
      </c>
      <c r="D851" s="59">
        <v>29379</v>
      </c>
      <c r="E851" s="151">
        <v>684530.70000000019</v>
      </c>
      <c r="F851" s="58">
        <f t="shared" si="13"/>
        <v>8.2036392447939034E-4</v>
      </c>
    </row>
    <row r="852" spans="1:6" x14ac:dyDescent="0.3">
      <c r="A852" s="65" t="s">
        <v>441</v>
      </c>
      <c r="B852" s="261" t="s">
        <v>96</v>
      </c>
      <c r="C852" s="101" t="s">
        <v>442</v>
      </c>
      <c r="D852" s="59">
        <v>172306</v>
      </c>
      <c r="E852" s="151">
        <v>4355895.6799999988</v>
      </c>
      <c r="F852" s="58">
        <f t="shared" si="13"/>
        <v>5.2202474990056995E-3</v>
      </c>
    </row>
    <row r="853" spans="1:6" x14ac:dyDescent="0.3">
      <c r="A853" s="65" t="s">
        <v>342</v>
      </c>
      <c r="B853" s="261" t="s">
        <v>96</v>
      </c>
      <c r="C853" s="101" t="s">
        <v>343</v>
      </c>
      <c r="D853" s="59">
        <v>512</v>
      </c>
      <c r="E853" s="151">
        <v>25656.32</v>
      </c>
      <c r="F853" s="58">
        <f t="shared" si="13"/>
        <v>3.0747370954873266E-5</v>
      </c>
    </row>
    <row r="854" spans="1:6" x14ac:dyDescent="0.3">
      <c r="A854" s="65" t="s">
        <v>1982</v>
      </c>
      <c r="B854" s="261" t="s">
        <v>96</v>
      </c>
      <c r="C854" s="101" t="s">
        <v>2076</v>
      </c>
      <c r="D854" s="59">
        <v>656</v>
      </c>
      <c r="E854" s="151">
        <v>10928.96</v>
      </c>
      <c r="F854" s="58">
        <f t="shared" si="13"/>
        <v>1.3097622233857845E-5</v>
      </c>
    </row>
    <row r="855" spans="1:6" x14ac:dyDescent="0.3">
      <c r="A855" s="65" t="s">
        <v>802</v>
      </c>
      <c r="B855" s="261" t="s">
        <v>96</v>
      </c>
      <c r="C855" s="101" t="s">
        <v>803</v>
      </c>
      <c r="D855" s="59">
        <v>7418</v>
      </c>
      <c r="E855" s="151">
        <v>78111.540000000008</v>
      </c>
      <c r="F855" s="58">
        <f t="shared" si="13"/>
        <v>9.3611418014603098E-5</v>
      </c>
    </row>
    <row r="856" spans="1:6" x14ac:dyDescent="0.3">
      <c r="A856" s="65" t="s">
        <v>2268</v>
      </c>
      <c r="B856" s="261" t="s">
        <v>96</v>
      </c>
      <c r="C856" s="101" t="s">
        <v>2413</v>
      </c>
      <c r="D856" s="59">
        <v>2206</v>
      </c>
      <c r="E856" s="151">
        <v>94152.08</v>
      </c>
      <c r="F856" s="58">
        <f t="shared" si="13"/>
        <v>1.1283492449162251E-4</v>
      </c>
    </row>
    <row r="857" spans="1:6" x14ac:dyDescent="0.3">
      <c r="A857" s="65" t="s">
        <v>556</v>
      </c>
      <c r="B857" s="261" t="s">
        <v>96</v>
      </c>
      <c r="C857" s="101" t="s">
        <v>557</v>
      </c>
      <c r="D857" s="59">
        <v>13874</v>
      </c>
      <c r="E857" s="151">
        <v>600327.98</v>
      </c>
      <c r="F857" s="58">
        <f t="shared" si="13"/>
        <v>7.1945263762105164E-4</v>
      </c>
    </row>
    <row r="858" spans="1:6" x14ac:dyDescent="0.3">
      <c r="A858" s="65" t="s">
        <v>738</v>
      </c>
      <c r="B858" s="261" t="s">
        <v>96</v>
      </c>
      <c r="C858" s="101" t="s">
        <v>739</v>
      </c>
      <c r="D858" s="59">
        <v>2648</v>
      </c>
      <c r="E858" s="151">
        <v>298588.48</v>
      </c>
      <c r="F858" s="58">
        <f t="shared" si="13"/>
        <v>3.578381762237046E-4</v>
      </c>
    </row>
    <row r="859" spans="1:6" x14ac:dyDescent="0.3">
      <c r="A859" s="65" t="s">
        <v>1589</v>
      </c>
      <c r="B859" s="261" t="s">
        <v>96</v>
      </c>
      <c r="C859" s="101" t="s">
        <v>1714</v>
      </c>
      <c r="D859" s="59">
        <v>59730</v>
      </c>
      <c r="E859" s="151">
        <v>4439730.9000000013</v>
      </c>
      <c r="F859" s="58">
        <f t="shared" si="13"/>
        <v>5.3207183618739313E-3</v>
      </c>
    </row>
    <row r="860" spans="1:6" x14ac:dyDescent="0.3">
      <c r="A860" s="65" t="s">
        <v>1069</v>
      </c>
      <c r="B860" s="261" t="s">
        <v>96</v>
      </c>
      <c r="C860" s="101" t="s">
        <v>1070</v>
      </c>
      <c r="D860" s="59">
        <v>160664</v>
      </c>
      <c r="E860" s="151">
        <v>5387063.919999999</v>
      </c>
      <c r="F860" s="58">
        <f t="shared" si="13"/>
        <v>6.456033160868499E-3</v>
      </c>
    </row>
    <row r="861" spans="1:6" x14ac:dyDescent="0.3">
      <c r="A861" s="65" t="s">
        <v>399</v>
      </c>
      <c r="B861" s="261" t="s">
        <v>96</v>
      </c>
      <c r="C861" s="101" t="s">
        <v>400</v>
      </c>
      <c r="D861" s="59">
        <v>6129</v>
      </c>
      <c r="E861" s="151">
        <v>496571.57999999996</v>
      </c>
      <c r="F861" s="58">
        <f t="shared" si="13"/>
        <v>5.9510758268947089E-4</v>
      </c>
    </row>
    <row r="862" spans="1:6" x14ac:dyDescent="0.3">
      <c r="A862" s="65" t="s">
        <v>366</v>
      </c>
      <c r="B862" s="261" t="s">
        <v>96</v>
      </c>
      <c r="C862" s="101" t="s">
        <v>367</v>
      </c>
      <c r="D862" s="59">
        <v>23316</v>
      </c>
      <c r="E862" s="151">
        <v>517615.1999999999</v>
      </c>
      <c r="F862" s="58">
        <f t="shared" si="13"/>
        <v>6.2032694346971483E-4</v>
      </c>
    </row>
    <row r="863" spans="1:6" x14ac:dyDescent="0.3">
      <c r="A863" s="65" t="s">
        <v>2247</v>
      </c>
      <c r="B863" s="261" t="s">
        <v>2088</v>
      </c>
      <c r="C863" s="101" t="s">
        <v>2414</v>
      </c>
      <c r="D863" s="59">
        <v>383</v>
      </c>
      <c r="E863" s="151">
        <v>136413.11191500002</v>
      </c>
      <c r="F863" s="58">
        <f t="shared" si="13"/>
        <v>1.6348192395320717E-4</v>
      </c>
    </row>
    <row r="864" spans="1:6" x14ac:dyDescent="0.3">
      <c r="A864" s="65" t="s">
        <v>2259</v>
      </c>
      <c r="B864" s="261" t="s">
        <v>302</v>
      </c>
      <c r="C864" s="101" t="s">
        <v>2415</v>
      </c>
      <c r="D864" s="59">
        <v>38230</v>
      </c>
      <c r="E864" s="151">
        <v>744703.82346899994</v>
      </c>
      <c r="F864" s="58">
        <f t="shared" si="13"/>
        <v>8.9247735886182418E-4</v>
      </c>
    </row>
    <row r="865" spans="1:6" x14ac:dyDescent="0.3">
      <c r="A865" s="65" t="s">
        <v>2243</v>
      </c>
      <c r="B865" s="261" t="s">
        <v>178</v>
      </c>
      <c r="C865" s="101" t="s">
        <v>1372</v>
      </c>
      <c r="D865" s="59">
        <v>91</v>
      </c>
      <c r="E865" s="151">
        <v>6562.3005629999998</v>
      </c>
      <c r="F865" s="58">
        <f t="shared" si="13"/>
        <v>7.8644750972834253E-6</v>
      </c>
    </row>
    <row r="866" spans="1:6" x14ac:dyDescent="0.3">
      <c r="A866" s="65" t="s">
        <v>936</v>
      </c>
      <c r="B866" s="261" t="s">
        <v>178</v>
      </c>
      <c r="C866" s="101" t="s">
        <v>937</v>
      </c>
      <c r="D866" s="59">
        <v>504</v>
      </c>
      <c r="E866" s="151">
        <v>58559.672808000003</v>
      </c>
      <c r="F866" s="58">
        <f t="shared" si="13"/>
        <v>7.0179822469612984E-5</v>
      </c>
    </row>
    <row r="867" spans="1:6" x14ac:dyDescent="0.3">
      <c r="A867" s="65" t="s">
        <v>1153</v>
      </c>
      <c r="B867" s="261" t="s">
        <v>178</v>
      </c>
      <c r="C867" s="101" t="s">
        <v>1154</v>
      </c>
      <c r="D867" s="59">
        <v>58</v>
      </c>
      <c r="E867" s="151">
        <v>12907.70947</v>
      </c>
      <c r="F867" s="58">
        <f t="shared" si="13"/>
        <v>1.5469020157677353E-5</v>
      </c>
    </row>
    <row r="868" spans="1:6" x14ac:dyDescent="0.3">
      <c r="A868" s="65" t="s">
        <v>631</v>
      </c>
      <c r="B868" s="261" t="s">
        <v>96</v>
      </c>
      <c r="C868" s="101" t="s">
        <v>632</v>
      </c>
      <c r="D868" s="59">
        <v>2563</v>
      </c>
      <c r="E868" s="151">
        <v>278176.11230200005</v>
      </c>
      <c r="F868" s="58">
        <f t="shared" si="13"/>
        <v>3.33375328797508E-4</v>
      </c>
    </row>
    <row r="869" spans="1:6" x14ac:dyDescent="0.3">
      <c r="A869" s="65" t="s">
        <v>1613</v>
      </c>
      <c r="B869" s="261" t="s">
        <v>96</v>
      </c>
      <c r="C869" s="101" t="s">
        <v>1736</v>
      </c>
      <c r="D869" s="59">
        <v>18</v>
      </c>
      <c r="E869" s="151">
        <v>1866.348522</v>
      </c>
      <c r="F869" s="58">
        <f t="shared" si="13"/>
        <v>2.2366929605264297E-6</v>
      </c>
    </row>
    <row r="870" spans="1:6" x14ac:dyDescent="0.3">
      <c r="A870" s="65" t="s">
        <v>521</v>
      </c>
      <c r="B870" s="261" t="s">
        <v>178</v>
      </c>
      <c r="C870" s="101" t="s">
        <v>522</v>
      </c>
      <c r="D870" s="59">
        <v>16106</v>
      </c>
      <c r="E870" s="151">
        <v>768776.08557399991</v>
      </c>
      <c r="F870" s="58">
        <f t="shared" si="13"/>
        <v>9.2132634315362334E-4</v>
      </c>
    </row>
    <row r="871" spans="1:6" x14ac:dyDescent="0.3">
      <c r="A871" s="65" t="s">
        <v>1626</v>
      </c>
      <c r="B871" s="261" t="s">
        <v>96</v>
      </c>
      <c r="C871" s="101" t="s">
        <v>1746</v>
      </c>
      <c r="D871" s="59">
        <v>8474</v>
      </c>
      <c r="E871" s="151">
        <v>484267.32181999995</v>
      </c>
      <c r="F871" s="58">
        <f t="shared" si="13"/>
        <v>5.8036175824602017E-4</v>
      </c>
    </row>
    <row r="872" spans="1:6" x14ac:dyDescent="0.3">
      <c r="A872" s="65" t="s">
        <v>423</v>
      </c>
      <c r="B872" s="261" t="s">
        <v>96</v>
      </c>
      <c r="C872" s="101" t="s">
        <v>424</v>
      </c>
      <c r="D872" s="59">
        <v>4042</v>
      </c>
      <c r="E872" s="151">
        <v>523737.96248799987</v>
      </c>
      <c r="F872" s="58">
        <f t="shared" si="13"/>
        <v>6.2766466179748433E-4</v>
      </c>
    </row>
    <row r="873" spans="1:6" x14ac:dyDescent="0.3">
      <c r="A873" s="65" t="s">
        <v>1920</v>
      </c>
      <c r="B873" s="261" t="s">
        <v>178</v>
      </c>
      <c r="C873" s="101" t="s">
        <v>2022</v>
      </c>
      <c r="D873" s="59">
        <v>1028</v>
      </c>
      <c r="E873" s="151">
        <v>176610.805032</v>
      </c>
      <c r="F873" s="58">
        <f t="shared" si="13"/>
        <v>2.1165615088047322E-4</v>
      </c>
    </row>
    <row r="874" spans="1:6" x14ac:dyDescent="0.3">
      <c r="A874" s="65" t="s">
        <v>1923</v>
      </c>
      <c r="B874" s="261" t="s">
        <v>178</v>
      </c>
      <c r="C874" s="101" t="s">
        <v>2025</v>
      </c>
      <c r="D874" s="59">
        <v>40</v>
      </c>
      <c r="E874" s="151">
        <v>23807.350760000001</v>
      </c>
      <c r="F874" s="58">
        <f t="shared" si="13"/>
        <v>2.8531505892914652E-5</v>
      </c>
    </row>
    <row r="875" spans="1:6" x14ac:dyDescent="0.3">
      <c r="A875" s="65" t="s">
        <v>601</v>
      </c>
      <c r="B875" s="261" t="s">
        <v>178</v>
      </c>
      <c r="C875" s="101" t="s">
        <v>602</v>
      </c>
      <c r="D875" s="59">
        <v>1579</v>
      </c>
      <c r="E875" s="151">
        <v>229830.32654500022</v>
      </c>
      <c r="F875" s="58">
        <f t="shared" si="13"/>
        <v>2.7543616180959615E-4</v>
      </c>
    </row>
    <row r="876" spans="1:6" x14ac:dyDescent="0.3">
      <c r="A876" s="65" t="s">
        <v>976</v>
      </c>
      <c r="B876" s="261" t="s">
        <v>96</v>
      </c>
      <c r="C876" s="101" t="s">
        <v>884</v>
      </c>
      <c r="D876" s="59">
        <v>153</v>
      </c>
      <c r="E876" s="151">
        <v>27780.768296999999</v>
      </c>
      <c r="F876" s="58">
        <f t="shared" si="13"/>
        <v>3.3293379106560951E-5</v>
      </c>
    </row>
    <row r="877" spans="1:6" x14ac:dyDescent="0.3">
      <c r="A877" s="65" t="s">
        <v>2260</v>
      </c>
      <c r="B877" s="261" t="s">
        <v>96</v>
      </c>
      <c r="C877" s="101" t="s">
        <v>266</v>
      </c>
      <c r="D877" s="59">
        <v>9</v>
      </c>
      <c r="E877" s="151">
        <v>9264.8666880000001</v>
      </c>
      <c r="F877" s="58">
        <f t="shared" si="13"/>
        <v>1.1103318515803673E-5</v>
      </c>
    </row>
    <row r="878" spans="1:6" x14ac:dyDescent="0.3">
      <c r="A878" s="65" t="s">
        <v>1633</v>
      </c>
      <c r="B878" s="261" t="s">
        <v>96</v>
      </c>
      <c r="C878" s="101" t="s">
        <v>259</v>
      </c>
      <c r="D878" s="59">
        <v>6222</v>
      </c>
      <c r="E878" s="151">
        <v>907867.3198980001</v>
      </c>
      <c r="F878" s="58">
        <f t="shared" si="13"/>
        <v>1.0880178163785923E-3</v>
      </c>
    </row>
    <row r="879" spans="1:6" x14ac:dyDescent="0.3">
      <c r="A879" s="65" t="s">
        <v>1612</v>
      </c>
      <c r="B879" s="261" t="s">
        <v>96</v>
      </c>
      <c r="C879" s="101" t="s">
        <v>1735</v>
      </c>
      <c r="D879" s="59">
        <v>3472</v>
      </c>
      <c r="E879" s="151">
        <v>672748.97603200004</v>
      </c>
      <c r="F879" s="58">
        <f t="shared" si="13"/>
        <v>8.0624432208387835E-4</v>
      </c>
    </row>
    <row r="880" spans="1:6" x14ac:dyDescent="0.3">
      <c r="A880" s="65" t="s">
        <v>1614</v>
      </c>
      <c r="B880" s="261" t="s">
        <v>178</v>
      </c>
      <c r="C880" s="101" t="s">
        <v>1737</v>
      </c>
      <c r="D880" s="59">
        <v>2178</v>
      </c>
      <c r="E880" s="151">
        <v>513239.93483400013</v>
      </c>
      <c r="F880" s="58">
        <f t="shared" si="13"/>
        <v>6.1508348294673533E-4</v>
      </c>
    </row>
    <row r="881" spans="1:6" x14ac:dyDescent="0.3">
      <c r="A881" s="65" t="s">
        <v>2265</v>
      </c>
      <c r="B881" s="261" t="s">
        <v>178</v>
      </c>
      <c r="C881" s="101" t="s">
        <v>2416</v>
      </c>
      <c r="D881" s="59">
        <v>17</v>
      </c>
      <c r="E881" s="151">
        <v>2808.2366470000002</v>
      </c>
      <c r="F881" s="58">
        <f t="shared" si="13"/>
        <v>3.3654824197070545E-6</v>
      </c>
    </row>
    <row r="882" spans="1:6" x14ac:dyDescent="0.3">
      <c r="A882" s="65" t="s">
        <v>2266</v>
      </c>
      <c r="B882" s="261" t="s">
        <v>178</v>
      </c>
      <c r="C882" s="101" t="s">
        <v>2417</v>
      </c>
      <c r="D882" s="59">
        <v>2753</v>
      </c>
      <c r="E882" s="151">
        <v>303973.59620000003</v>
      </c>
      <c r="F882" s="58">
        <f t="shared" si="13"/>
        <v>3.6429187517337858E-4</v>
      </c>
    </row>
    <row r="883" spans="1:6" x14ac:dyDescent="0.3">
      <c r="A883" s="65" t="s">
        <v>1610</v>
      </c>
      <c r="B883" s="261" t="s">
        <v>96</v>
      </c>
      <c r="C883" s="101" t="s">
        <v>1733</v>
      </c>
      <c r="D883" s="59">
        <v>67</v>
      </c>
      <c r="E883" s="151">
        <v>4279.7456670000001</v>
      </c>
      <c r="F883" s="58">
        <f t="shared" si="13"/>
        <v>5.1289868389449663E-6</v>
      </c>
    </row>
    <row r="884" spans="1:6" x14ac:dyDescent="0.3">
      <c r="A884" s="65" t="s">
        <v>2267</v>
      </c>
      <c r="B884" s="261" t="s">
        <v>96</v>
      </c>
      <c r="C884" s="101" t="s">
        <v>803</v>
      </c>
      <c r="D884" s="59">
        <v>2606</v>
      </c>
      <c r="E884" s="151">
        <v>212696.16921999995</v>
      </c>
      <c r="F884" s="58">
        <f t="shared" si="13"/>
        <v>2.5490202864977661E-4</v>
      </c>
    </row>
    <row r="885" spans="1:6" x14ac:dyDescent="0.3">
      <c r="A885" s="65" t="s">
        <v>1683</v>
      </c>
      <c r="B885" s="261" t="s">
        <v>178</v>
      </c>
      <c r="C885" s="101" t="s">
        <v>1802</v>
      </c>
      <c r="D885" s="59">
        <v>26</v>
      </c>
      <c r="E885" s="151">
        <v>13106.75561</v>
      </c>
      <c r="F885" s="58">
        <f t="shared" si="13"/>
        <v>1.5707563545962019E-5</v>
      </c>
    </row>
    <row r="886" spans="1:6" x14ac:dyDescent="0.3">
      <c r="A886" s="65" t="s">
        <v>968</v>
      </c>
      <c r="B886" s="261" t="s">
        <v>178</v>
      </c>
      <c r="C886" s="101" t="s">
        <v>969</v>
      </c>
      <c r="D886" s="59">
        <v>55</v>
      </c>
      <c r="E886" s="151">
        <v>40350.785694999999</v>
      </c>
      <c r="F886" s="58">
        <f t="shared" si="13"/>
        <v>4.8357698067562249E-5</v>
      </c>
    </row>
    <row r="887" spans="1:6" x14ac:dyDescent="0.3">
      <c r="A887" s="65" t="s">
        <v>2269</v>
      </c>
      <c r="B887" s="261" t="s">
        <v>96</v>
      </c>
      <c r="C887" s="101" t="s">
        <v>1749</v>
      </c>
      <c r="D887" s="59">
        <v>16411</v>
      </c>
      <c r="E887" s="151">
        <v>1351184.554058</v>
      </c>
      <c r="F887" s="58">
        <f t="shared" si="13"/>
        <v>1.6193036535292801E-3</v>
      </c>
    </row>
    <row r="888" spans="1:6" x14ac:dyDescent="0.3">
      <c r="A888" s="65" t="s">
        <v>2270</v>
      </c>
      <c r="B888" s="261" t="s">
        <v>178</v>
      </c>
      <c r="C888" s="101" t="s">
        <v>2083</v>
      </c>
      <c r="D888" s="59">
        <v>89</v>
      </c>
      <c r="E888" s="151">
        <v>20772.091098000001</v>
      </c>
      <c r="F888" s="58">
        <f t="shared" si="13"/>
        <v>2.4893951685145288E-5</v>
      </c>
    </row>
    <row r="889" spans="1:6" x14ac:dyDescent="0.3">
      <c r="A889" s="65" t="s">
        <v>1159</v>
      </c>
      <c r="B889" s="261"/>
      <c r="C889" s="261" t="s">
        <v>1160</v>
      </c>
      <c r="D889" s="59">
        <v>1344.2150000000001</v>
      </c>
      <c r="E889" s="65">
        <v>55079.344047000006</v>
      </c>
      <c r="F889" s="58">
        <f t="shared" si="13"/>
        <v>6.6008882932712087E-5</v>
      </c>
    </row>
    <row r="890" spans="1:6" x14ac:dyDescent="0.3">
      <c r="A890" s="65" t="s">
        <v>421</v>
      </c>
      <c r="B890" s="261"/>
      <c r="C890" s="261" t="s">
        <v>422</v>
      </c>
      <c r="D890" s="59">
        <v>168106.90290000002</v>
      </c>
      <c r="E890" s="65">
        <v>372323.16854300007</v>
      </c>
      <c r="F890" s="58">
        <f t="shared" si="13"/>
        <v>4.4620423265243905E-4</v>
      </c>
    </row>
    <row r="891" spans="1:6" x14ac:dyDescent="0.3">
      <c r="A891" s="65" t="s">
        <v>1869</v>
      </c>
      <c r="B891" s="261"/>
      <c r="C891" s="261" t="s">
        <v>2095</v>
      </c>
      <c r="D891" s="59">
        <v>261047.73920000004</v>
      </c>
      <c r="E891" s="65">
        <v>720517.86496400007</v>
      </c>
      <c r="F891" s="58">
        <f t="shared" si="13"/>
        <v>8.6349211709478969E-4</v>
      </c>
    </row>
    <row r="892" spans="1:6" x14ac:dyDescent="0.3">
      <c r="A892" s="65" t="s">
        <v>1870</v>
      </c>
      <c r="B892" s="261"/>
      <c r="C892" s="261" t="s">
        <v>630</v>
      </c>
      <c r="D892" s="59">
        <v>147406.2512</v>
      </c>
      <c r="E892" s="65">
        <v>171359.76702</v>
      </c>
      <c r="F892" s="58">
        <f t="shared" si="13"/>
        <v>2.0536313560575321E-4</v>
      </c>
    </row>
    <row r="893" spans="1:6" x14ac:dyDescent="0.3">
      <c r="A893" s="65" t="s">
        <v>1871</v>
      </c>
      <c r="B893" s="261"/>
      <c r="C893" s="261" t="s">
        <v>709</v>
      </c>
      <c r="D893" s="59">
        <v>2287525.3232999989</v>
      </c>
      <c r="E893" s="65">
        <v>3103714.3586449996</v>
      </c>
      <c r="F893" s="58">
        <f t="shared" si="13"/>
        <v>3.71959254964174E-3</v>
      </c>
    </row>
    <row r="894" spans="1:6" x14ac:dyDescent="0.3">
      <c r="A894" s="65" t="s">
        <v>1872</v>
      </c>
      <c r="B894" s="261"/>
      <c r="C894" s="261" t="s">
        <v>2104</v>
      </c>
      <c r="D894" s="59">
        <v>2670811.4679999994</v>
      </c>
      <c r="E894" s="65">
        <v>3101613.3577869995</v>
      </c>
      <c r="F894" s="58">
        <f t="shared" si="13"/>
        <v>3.7170746416659494E-3</v>
      </c>
    </row>
    <row r="895" spans="1:6" x14ac:dyDescent="0.3">
      <c r="A895" s="65" t="s">
        <v>419</v>
      </c>
      <c r="B895" s="261"/>
      <c r="C895" s="261" t="s">
        <v>420</v>
      </c>
      <c r="D895" s="59">
        <v>994352.30099999998</v>
      </c>
      <c r="E895" s="65">
        <v>2012270.7515359998</v>
      </c>
      <c r="F895" s="58">
        <f t="shared" si="13"/>
        <v>2.4115709212825143E-3</v>
      </c>
    </row>
    <row r="896" spans="1:6" x14ac:dyDescent="0.3">
      <c r="A896" s="65" t="s">
        <v>890</v>
      </c>
      <c r="B896" s="261"/>
      <c r="C896" s="261" t="s">
        <v>891</v>
      </c>
      <c r="D896" s="59">
        <v>211350.19</v>
      </c>
      <c r="E896" s="65">
        <v>165364.61566099999</v>
      </c>
      <c r="F896" s="58">
        <f t="shared" si="13"/>
        <v>1.9817835061843679E-4</v>
      </c>
    </row>
    <row r="897" spans="1:6" x14ac:dyDescent="0.3">
      <c r="A897" s="65" t="s">
        <v>372</v>
      </c>
      <c r="B897" s="261"/>
      <c r="C897" s="261" t="s">
        <v>373</v>
      </c>
      <c r="D897" s="59">
        <v>139015.5405</v>
      </c>
      <c r="E897" s="65">
        <v>282896.62492100004</v>
      </c>
      <c r="F897" s="58">
        <f t="shared" si="13"/>
        <v>3.3903254513225722E-4</v>
      </c>
    </row>
    <row r="898" spans="1:6" x14ac:dyDescent="0.3">
      <c r="A898" s="65" t="s">
        <v>690</v>
      </c>
      <c r="B898" s="261"/>
      <c r="C898" s="261" t="s">
        <v>691</v>
      </c>
      <c r="D898" s="59">
        <v>54161.521699999998</v>
      </c>
      <c r="E898" s="65">
        <v>176035.77783000001</v>
      </c>
      <c r="F898" s="58">
        <f t="shared" si="13"/>
        <v>2.1096701952067428E-4</v>
      </c>
    </row>
    <row r="899" spans="1:6" x14ac:dyDescent="0.3">
      <c r="A899" s="65" t="s">
        <v>2271</v>
      </c>
      <c r="B899" s="261"/>
      <c r="C899" s="261" t="s">
        <v>770</v>
      </c>
      <c r="D899" s="59">
        <v>2206.4699999999998</v>
      </c>
      <c r="E899" s="65">
        <v>3616.845624</v>
      </c>
      <c r="F899" s="58">
        <f t="shared" si="13"/>
        <v>4.3345457995393757E-6</v>
      </c>
    </row>
    <row r="900" spans="1:6" x14ac:dyDescent="0.3">
      <c r="A900" s="65" t="s">
        <v>1875</v>
      </c>
      <c r="B900" s="261"/>
      <c r="C900" s="261" t="s">
        <v>2096</v>
      </c>
      <c r="D900" s="59">
        <v>12836.172</v>
      </c>
      <c r="E900" s="65">
        <v>296438.55616799998</v>
      </c>
      <c r="F900" s="58">
        <f t="shared" si="13"/>
        <v>3.5526163735970435E-4</v>
      </c>
    </row>
    <row r="901" spans="1:6" x14ac:dyDescent="0.3">
      <c r="A901" s="65" t="s">
        <v>773</v>
      </c>
      <c r="B901" s="261"/>
      <c r="C901" s="261" t="s">
        <v>774</v>
      </c>
      <c r="D901" s="59">
        <v>124380.62349999999</v>
      </c>
      <c r="E901" s="65">
        <v>165189.90606899999</v>
      </c>
      <c r="F901" s="58">
        <f t="shared" si="13"/>
        <v>1.9796897294328312E-4</v>
      </c>
    </row>
    <row r="902" spans="1:6" x14ac:dyDescent="0.3">
      <c r="A902" s="65" t="s">
        <v>830</v>
      </c>
      <c r="B902" s="261"/>
      <c r="C902" s="261" t="s">
        <v>831</v>
      </c>
      <c r="D902" s="59">
        <v>43806.460500000001</v>
      </c>
      <c r="E902" s="65">
        <v>125947.954583</v>
      </c>
      <c r="F902" s="58">
        <f t="shared" si="13"/>
        <v>1.509401379687746E-4</v>
      </c>
    </row>
    <row r="903" spans="1:6" x14ac:dyDescent="0.3">
      <c r="A903" s="65" t="s">
        <v>186</v>
      </c>
      <c r="B903" s="261"/>
      <c r="C903" s="261" t="s">
        <v>187</v>
      </c>
      <c r="D903" s="59">
        <v>2979447.6262999987</v>
      </c>
      <c r="E903" s="65">
        <v>3966181.0911749997</v>
      </c>
      <c r="F903" s="58">
        <f t="shared" si="13"/>
        <v>4.7532008208722746E-3</v>
      </c>
    </row>
    <row r="904" spans="1:6" x14ac:dyDescent="0.3">
      <c r="A904" s="65" t="s">
        <v>1082</v>
      </c>
      <c r="B904" s="261"/>
      <c r="C904" s="261" t="s">
        <v>1083</v>
      </c>
      <c r="D904" s="59">
        <v>132703.01070000001</v>
      </c>
      <c r="E904" s="65">
        <v>175818.21887600003</v>
      </c>
      <c r="F904" s="58">
        <f t="shared" si="13"/>
        <v>2.1070628977209023E-4</v>
      </c>
    </row>
    <row r="905" spans="1:6" x14ac:dyDescent="0.3">
      <c r="A905" s="65" t="s">
        <v>899</v>
      </c>
      <c r="B905" s="261"/>
      <c r="C905" s="261" t="s">
        <v>900</v>
      </c>
      <c r="D905" s="59">
        <v>30656.386899999998</v>
      </c>
      <c r="E905" s="65">
        <v>59142.301607000001</v>
      </c>
      <c r="F905" s="58">
        <f t="shared" si="13"/>
        <v>7.087806383126755E-5</v>
      </c>
    </row>
    <row r="906" spans="1:6" x14ac:dyDescent="0.3">
      <c r="A906" s="65" t="s">
        <v>142</v>
      </c>
      <c r="B906" s="261"/>
      <c r="C906" s="261" t="s">
        <v>2106</v>
      </c>
      <c r="D906" s="59">
        <v>67585.821100000001</v>
      </c>
      <c r="E906" s="65">
        <v>90078.382362000004</v>
      </c>
      <c r="F906" s="58">
        <f t="shared" ref="F906:F969" si="14">E906/$E$1070</f>
        <v>1.0795287233318447E-4</v>
      </c>
    </row>
    <row r="907" spans="1:6" x14ac:dyDescent="0.3">
      <c r="A907" s="65" t="s">
        <v>513</v>
      </c>
      <c r="B907" s="261"/>
      <c r="C907" s="261" t="s">
        <v>514</v>
      </c>
      <c r="D907" s="59">
        <v>85038.193100000004</v>
      </c>
      <c r="E907" s="65">
        <v>148638.25771900002</v>
      </c>
      <c r="F907" s="58">
        <f t="shared" si="14"/>
        <v>1.7813293754412746E-4</v>
      </c>
    </row>
    <row r="908" spans="1:6" x14ac:dyDescent="0.3">
      <c r="A908" s="65" t="s">
        <v>2272</v>
      </c>
      <c r="B908" s="261"/>
      <c r="C908" s="261" t="s">
        <v>1101</v>
      </c>
      <c r="D908" s="59">
        <v>49243.29</v>
      </c>
      <c r="E908" s="65">
        <v>144337.007319</v>
      </c>
      <c r="F908" s="58">
        <f t="shared" si="14"/>
        <v>1.7297817873153869E-4</v>
      </c>
    </row>
    <row r="909" spans="1:6" x14ac:dyDescent="0.3">
      <c r="A909" s="65" t="s">
        <v>1877</v>
      </c>
      <c r="B909" s="261"/>
      <c r="C909" s="261" t="s">
        <v>2097</v>
      </c>
      <c r="D909" s="59">
        <v>13812.867</v>
      </c>
      <c r="E909" s="65">
        <v>235217.93085599999</v>
      </c>
      <c r="F909" s="58">
        <f t="shared" si="14"/>
        <v>2.8189284259266969E-4</v>
      </c>
    </row>
    <row r="910" spans="1:6" x14ac:dyDescent="0.3">
      <c r="A910" s="65" t="s">
        <v>1878</v>
      </c>
      <c r="B910" s="261"/>
      <c r="C910" s="261" t="s">
        <v>2098</v>
      </c>
      <c r="D910" s="59">
        <v>2207.721</v>
      </c>
      <c r="E910" s="65">
        <v>59961.923132000004</v>
      </c>
      <c r="F910" s="58">
        <f t="shared" si="14"/>
        <v>7.1860325007920092E-5</v>
      </c>
    </row>
    <row r="911" spans="1:6" x14ac:dyDescent="0.3">
      <c r="A911" s="65" t="s">
        <v>1067</v>
      </c>
      <c r="B911" s="261"/>
      <c r="C911" s="261" t="s">
        <v>1068</v>
      </c>
      <c r="D911" s="59">
        <v>717276.75000000023</v>
      </c>
      <c r="E911" s="65">
        <v>1441080.7184280001</v>
      </c>
      <c r="F911" s="58">
        <f t="shared" si="14"/>
        <v>1.7270381498757808E-3</v>
      </c>
    </row>
    <row r="912" spans="1:6" x14ac:dyDescent="0.3">
      <c r="A912" s="65" t="s">
        <v>1252</v>
      </c>
      <c r="B912" s="261"/>
      <c r="C912" s="261" t="s">
        <v>1253</v>
      </c>
      <c r="D912" s="59">
        <v>3721.44</v>
      </c>
      <c r="E912" s="65">
        <v>102414.773088</v>
      </c>
      <c r="F912" s="58">
        <f t="shared" si="14"/>
        <v>1.2273720546812278E-4</v>
      </c>
    </row>
    <row r="913" spans="1:6" x14ac:dyDescent="0.3">
      <c r="A913" s="65" t="s">
        <v>1042</v>
      </c>
      <c r="B913" s="261"/>
      <c r="C913" s="261" t="s">
        <v>1043</v>
      </c>
      <c r="D913" s="59">
        <v>1518763.1235999996</v>
      </c>
      <c r="E913" s="65">
        <v>2698993.9469539989</v>
      </c>
      <c r="F913" s="58">
        <f t="shared" si="14"/>
        <v>3.2345624038035131E-3</v>
      </c>
    </row>
    <row r="914" spans="1:6" x14ac:dyDescent="0.3">
      <c r="A914" s="65" t="s">
        <v>527</v>
      </c>
      <c r="B914" s="261"/>
      <c r="C914" s="261" t="s">
        <v>528</v>
      </c>
      <c r="D914" s="59">
        <v>604410.7207000003</v>
      </c>
      <c r="E914" s="65">
        <v>3505098.6514869994</v>
      </c>
      <c r="F914" s="58">
        <f t="shared" si="14"/>
        <v>4.2006245818066203E-3</v>
      </c>
    </row>
    <row r="915" spans="1:6" x14ac:dyDescent="0.3">
      <c r="A915" s="65" t="s">
        <v>962</v>
      </c>
      <c r="B915" s="261"/>
      <c r="C915" s="261" t="s">
        <v>963</v>
      </c>
      <c r="D915" s="59">
        <v>130513.5882</v>
      </c>
      <c r="E915" s="65">
        <v>208038.659591</v>
      </c>
      <c r="F915" s="58">
        <f t="shared" si="14"/>
        <v>2.4932031715378824E-4</v>
      </c>
    </row>
    <row r="916" spans="1:6" x14ac:dyDescent="0.3">
      <c r="A916" s="65" t="s">
        <v>1040</v>
      </c>
      <c r="B916" s="261"/>
      <c r="C916" s="261" t="s">
        <v>1041</v>
      </c>
      <c r="D916" s="59">
        <v>6216.1668</v>
      </c>
      <c r="E916" s="65">
        <v>10745.887547</v>
      </c>
      <c r="F916" s="58">
        <f t="shared" si="14"/>
        <v>1.2878222233233844E-5</v>
      </c>
    </row>
    <row r="917" spans="1:6" x14ac:dyDescent="0.3">
      <c r="A917" s="65" t="s">
        <v>2273</v>
      </c>
      <c r="B917" s="261"/>
      <c r="C917" s="261" t="s">
        <v>660</v>
      </c>
      <c r="D917" s="59">
        <v>108766.77939999998</v>
      </c>
      <c r="E917" s="65">
        <v>166217.39227899999</v>
      </c>
      <c r="F917" s="58">
        <f t="shared" si="14"/>
        <v>1.9920034594026346E-4</v>
      </c>
    </row>
    <row r="918" spans="1:6" x14ac:dyDescent="0.3">
      <c r="A918" s="65" t="s">
        <v>380</v>
      </c>
      <c r="B918" s="261"/>
      <c r="C918" s="261" t="s">
        <v>381</v>
      </c>
      <c r="D918" s="59">
        <v>408507.99829999992</v>
      </c>
      <c r="E918" s="65">
        <v>701032.40572299995</v>
      </c>
      <c r="F918" s="58">
        <f t="shared" si="14"/>
        <v>8.4014010700491346E-4</v>
      </c>
    </row>
    <row r="919" spans="1:6" x14ac:dyDescent="0.3">
      <c r="A919" s="65" t="s">
        <v>934</v>
      </c>
      <c r="B919" s="261"/>
      <c r="C919" s="261" t="s">
        <v>935</v>
      </c>
      <c r="D919" s="59">
        <v>136751.64000000001</v>
      </c>
      <c r="E919" s="65">
        <v>255889.66876799997</v>
      </c>
      <c r="F919" s="58">
        <f t="shared" si="14"/>
        <v>3.0666652774557471E-4</v>
      </c>
    </row>
    <row r="920" spans="1:6" x14ac:dyDescent="0.3">
      <c r="A920" s="65" t="s">
        <v>661</v>
      </c>
      <c r="B920" s="261"/>
      <c r="C920" s="261" t="s">
        <v>662</v>
      </c>
      <c r="D920" s="59">
        <v>232523.97090000004</v>
      </c>
      <c r="E920" s="65">
        <v>702617.68286599987</v>
      </c>
      <c r="F920" s="58">
        <f t="shared" si="14"/>
        <v>8.4203995485457003E-4</v>
      </c>
    </row>
    <row r="921" spans="1:6" x14ac:dyDescent="0.3">
      <c r="A921" s="65" t="s">
        <v>274</v>
      </c>
      <c r="B921" s="261"/>
      <c r="C921" s="261" t="s">
        <v>275</v>
      </c>
      <c r="D921" s="59">
        <v>2426879.474700002</v>
      </c>
      <c r="E921" s="65">
        <v>4425657.4100640006</v>
      </c>
      <c r="F921" s="58">
        <f t="shared" si="14"/>
        <v>5.3038522323708738E-3</v>
      </c>
    </row>
    <row r="922" spans="1:6" x14ac:dyDescent="0.3">
      <c r="A922" s="65" t="s">
        <v>376</v>
      </c>
      <c r="B922" s="261"/>
      <c r="C922" s="261" t="s">
        <v>377</v>
      </c>
      <c r="D922" s="59">
        <v>440083.67419999995</v>
      </c>
      <c r="E922" s="65">
        <v>755579.66023499996</v>
      </c>
      <c r="F922" s="58">
        <f t="shared" si="14"/>
        <v>9.0551131647884997E-4</v>
      </c>
    </row>
    <row r="923" spans="1:6" x14ac:dyDescent="0.3">
      <c r="A923" s="65" t="s">
        <v>1666</v>
      </c>
      <c r="B923" s="261"/>
      <c r="C923" s="261" t="s">
        <v>1786</v>
      </c>
      <c r="D923" s="59">
        <v>14874.04</v>
      </c>
      <c r="E923" s="65">
        <v>31751.613187999999</v>
      </c>
      <c r="F923" s="58">
        <f t="shared" si="14"/>
        <v>3.8052169177305324E-5</v>
      </c>
    </row>
    <row r="924" spans="1:6" x14ac:dyDescent="0.3">
      <c r="A924" s="65" t="s">
        <v>1022</v>
      </c>
      <c r="B924" s="261"/>
      <c r="C924" s="261" t="s">
        <v>1023</v>
      </c>
      <c r="D924" s="59">
        <v>679033.98880000017</v>
      </c>
      <c r="E924" s="65">
        <v>1261713.0546060002</v>
      </c>
      <c r="F924" s="58">
        <f t="shared" si="14"/>
        <v>1.512078089475691E-3</v>
      </c>
    </row>
    <row r="925" spans="1:6" x14ac:dyDescent="0.3">
      <c r="A925" s="65" t="s">
        <v>810</v>
      </c>
      <c r="B925" s="261"/>
      <c r="C925" s="261" t="s">
        <v>811</v>
      </c>
      <c r="D925" s="59">
        <v>25319.540699999998</v>
      </c>
      <c r="E925" s="65">
        <v>63058.316113000008</v>
      </c>
      <c r="F925" s="58">
        <f t="shared" si="14"/>
        <v>7.5571143379723728E-5</v>
      </c>
    </row>
    <row r="926" spans="1:6" x14ac:dyDescent="0.3">
      <c r="A926" s="65" t="s">
        <v>577</v>
      </c>
      <c r="B926" s="261"/>
      <c r="C926" s="261" t="s">
        <v>578</v>
      </c>
      <c r="D926" s="59">
        <v>2762.9</v>
      </c>
      <c r="E926" s="65">
        <v>6447.2271499999997</v>
      </c>
      <c r="F926" s="58">
        <f t="shared" si="14"/>
        <v>7.7265673647421123E-6</v>
      </c>
    </row>
    <row r="927" spans="1:6" x14ac:dyDescent="0.3">
      <c r="A927" s="65" t="s">
        <v>1075</v>
      </c>
      <c r="B927" s="261"/>
      <c r="C927" s="261" t="s">
        <v>1076</v>
      </c>
      <c r="D927" s="59">
        <v>6261.1239999999998</v>
      </c>
      <c r="E927" s="65">
        <v>192185.82729299998</v>
      </c>
      <c r="F927" s="58">
        <f t="shared" si="14"/>
        <v>2.3032176571102472E-4</v>
      </c>
    </row>
    <row r="928" spans="1:6" x14ac:dyDescent="0.3">
      <c r="A928" s="65" t="s">
        <v>564</v>
      </c>
      <c r="B928" s="261"/>
      <c r="C928" s="261" t="s">
        <v>565</v>
      </c>
      <c r="D928" s="59">
        <v>1399.6869999999999</v>
      </c>
      <c r="E928" s="65">
        <v>244651.43069899999</v>
      </c>
      <c r="F928" s="58">
        <f t="shared" si="14"/>
        <v>2.9319825658327545E-4</v>
      </c>
    </row>
    <row r="929" spans="1:6" x14ac:dyDescent="0.3">
      <c r="A929" s="65" t="s">
        <v>2274</v>
      </c>
      <c r="B929" s="261"/>
      <c r="C929" s="261" t="s">
        <v>2418</v>
      </c>
      <c r="D929" s="59">
        <v>14795.394700000001</v>
      </c>
      <c r="E929" s="65">
        <v>19984.139620999998</v>
      </c>
      <c r="F929" s="58">
        <f t="shared" si="14"/>
        <v>2.39496449272876E-5</v>
      </c>
    </row>
    <row r="930" spans="1:6" x14ac:dyDescent="0.3">
      <c r="A930" s="65" t="s">
        <v>1662</v>
      </c>
      <c r="B930" s="261"/>
      <c r="C930" s="261" t="s">
        <v>1782</v>
      </c>
      <c r="D930" s="59">
        <v>27146.294099999999</v>
      </c>
      <c r="E930" s="65">
        <v>41571.834784999999</v>
      </c>
      <c r="F930" s="58">
        <f t="shared" si="14"/>
        <v>4.9821043135145612E-5</v>
      </c>
    </row>
    <row r="931" spans="1:6" x14ac:dyDescent="0.3">
      <c r="A931" s="65" t="s">
        <v>2275</v>
      </c>
      <c r="B931" s="261"/>
      <c r="C931" s="261" t="s">
        <v>110</v>
      </c>
      <c r="D931" s="59">
        <v>20268.208199999997</v>
      </c>
      <c r="E931" s="65">
        <v>80712.058694000007</v>
      </c>
      <c r="F931" s="58">
        <f t="shared" si="14"/>
        <v>9.6727964462398438E-5</v>
      </c>
    </row>
    <row r="932" spans="1:6" x14ac:dyDescent="0.3">
      <c r="A932" s="65" t="s">
        <v>940</v>
      </c>
      <c r="B932" s="261"/>
      <c r="C932" s="261" t="s">
        <v>941</v>
      </c>
      <c r="D932" s="59">
        <v>29232.278900000001</v>
      </c>
      <c r="E932" s="65">
        <v>48888.063232</v>
      </c>
      <c r="F932" s="58">
        <f t="shared" si="14"/>
        <v>5.858905000637677E-5</v>
      </c>
    </row>
    <row r="933" spans="1:6" x14ac:dyDescent="0.3">
      <c r="A933" s="65" t="s">
        <v>703</v>
      </c>
      <c r="B933" s="261"/>
      <c r="C933" s="261" t="s">
        <v>704</v>
      </c>
      <c r="D933" s="59">
        <v>275334.07210000005</v>
      </c>
      <c r="E933" s="65">
        <v>561351.10619700002</v>
      </c>
      <c r="F933" s="58">
        <f t="shared" si="14"/>
        <v>6.7274148039031382E-4</v>
      </c>
    </row>
    <row r="934" spans="1:6" x14ac:dyDescent="0.3">
      <c r="A934" s="65" t="s">
        <v>255</v>
      </c>
      <c r="B934" s="261"/>
      <c r="C934" s="261" t="s">
        <v>256</v>
      </c>
      <c r="D934" s="59">
        <v>1767221.6933000002</v>
      </c>
      <c r="E934" s="65">
        <v>3767893.3722840012</v>
      </c>
      <c r="F934" s="58">
        <f t="shared" si="14"/>
        <v>4.5155663491889949E-3</v>
      </c>
    </row>
    <row r="935" spans="1:6" x14ac:dyDescent="0.3">
      <c r="A935" s="65" t="s">
        <v>804</v>
      </c>
      <c r="B935" s="261"/>
      <c r="C935" s="261" t="s">
        <v>805</v>
      </c>
      <c r="D935" s="59">
        <v>116263.70970000001</v>
      </c>
      <c r="E935" s="65">
        <v>139969.88010800001</v>
      </c>
      <c r="F935" s="58">
        <f t="shared" si="14"/>
        <v>1.6774447099934104E-4</v>
      </c>
    </row>
    <row r="936" spans="1:6" x14ac:dyDescent="0.3">
      <c r="A936" s="65" t="s">
        <v>775</v>
      </c>
      <c r="B936" s="261"/>
      <c r="C936" s="261" t="s">
        <v>776</v>
      </c>
      <c r="D936" s="59">
        <v>9020.31</v>
      </c>
      <c r="E936" s="65">
        <v>16430.494664999998</v>
      </c>
      <c r="F936" s="58">
        <f t="shared" si="14"/>
        <v>1.9690840870273723E-5</v>
      </c>
    </row>
    <row r="937" spans="1:6" x14ac:dyDescent="0.3">
      <c r="A937" s="65" t="s">
        <v>330</v>
      </c>
      <c r="B937" s="261"/>
      <c r="C937" s="261" t="s">
        <v>331</v>
      </c>
      <c r="D937" s="59">
        <v>8504.9045999999998</v>
      </c>
      <c r="E937" s="65">
        <v>91957.580005999989</v>
      </c>
      <c r="F937" s="58">
        <f t="shared" si="14"/>
        <v>1.1020496410073302E-4</v>
      </c>
    </row>
    <row r="938" spans="1:6" x14ac:dyDescent="0.3">
      <c r="A938" s="65" t="s">
        <v>260</v>
      </c>
      <c r="B938" s="261"/>
      <c r="C938" s="261" t="s">
        <v>261</v>
      </c>
      <c r="D938" s="59">
        <v>1475001.8567000006</v>
      </c>
      <c r="E938" s="65">
        <v>2588185.7579519991</v>
      </c>
      <c r="F938" s="58">
        <f t="shared" si="14"/>
        <v>3.1017662548592294E-3</v>
      </c>
    </row>
    <row r="939" spans="1:6" x14ac:dyDescent="0.3">
      <c r="A939" s="65" t="s">
        <v>548</v>
      </c>
      <c r="B939" s="261"/>
      <c r="C939" s="261" t="s">
        <v>549</v>
      </c>
      <c r="D939" s="59">
        <v>648402.89450000017</v>
      </c>
      <c r="E939" s="65">
        <v>1370658.8786840001</v>
      </c>
      <c r="F939" s="58">
        <f t="shared" si="14"/>
        <v>1.6426423195332607E-3</v>
      </c>
    </row>
    <row r="940" spans="1:6" x14ac:dyDescent="0.3">
      <c r="A940" s="65" t="s">
        <v>2276</v>
      </c>
      <c r="B940" s="261"/>
      <c r="C940" s="261" t="s">
        <v>2120</v>
      </c>
      <c r="D940" s="59">
        <v>107574.6036</v>
      </c>
      <c r="E940" s="65">
        <v>135436.42593199998</v>
      </c>
      <c r="F940" s="58">
        <f t="shared" si="14"/>
        <v>1.6231143160567925E-4</v>
      </c>
    </row>
    <row r="941" spans="1:6" x14ac:dyDescent="0.3">
      <c r="A941" s="65" t="s">
        <v>722</v>
      </c>
      <c r="B941" s="261"/>
      <c r="C941" s="261" t="s">
        <v>723</v>
      </c>
      <c r="D941" s="59">
        <v>1088888.6990999999</v>
      </c>
      <c r="E941" s="65">
        <v>1790786.3545410002</v>
      </c>
      <c r="F941" s="58">
        <f t="shared" si="14"/>
        <v>2.1461367937411651E-3</v>
      </c>
    </row>
    <row r="942" spans="1:6" x14ac:dyDescent="0.3">
      <c r="A942" s="65" t="s">
        <v>645</v>
      </c>
      <c r="B942" s="261"/>
      <c r="C942" s="261" t="s">
        <v>646</v>
      </c>
      <c r="D942" s="59">
        <v>239168.33069999999</v>
      </c>
      <c r="E942" s="65">
        <v>378316.46549999993</v>
      </c>
      <c r="F942" s="58">
        <f t="shared" si="14"/>
        <v>4.5338679526389647E-4</v>
      </c>
    </row>
    <row r="943" spans="1:6" x14ac:dyDescent="0.3">
      <c r="A943" s="65" t="s">
        <v>2277</v>
      </c>
      <c r="B943" s="261"/>
      <c r="C943" s="261" t="s">
        <v>2419</v>
      </c>
      <c r="D943" s="59">
        <v>8025.5259999999998</v>
      </c>
      <c r="E943" s="65">
        <v>23671.288937000001</v>
      </c>
      <c r="F943" s="58">
        <f t="shared" si="14"/>
        <v>2.8368444965058384E-5</v>
      </c>
    </row>
    <row r="944" spans="1:6" x14ac:dyDescent="0.3">
      <c r="A944" s="65" t="s">
        <v>299</v>
      </c>
      <c r="B944" s="261"/>
      <c r="C944" s="261" t="s">
        <v>300</v>
      </c>
      <c r="D944" s="59">
        <v>101023.4691</v>
      </c>
      <c r="E944" s="65">
        <v>698324.73015600001</v>
      </c>
      <c r="F944" s="58">
        <f t="shared" si="14"/>
        <v>8.368951402643991E-4</v>
      </c>
    </row>
    <row r="945" spans="1:6" x14ac:dyDescent="0.3">
      <c r="A945" s="65" t="s">
        <v>2278</v>
      </c>
      <c r="B945" s="261"/>
      <c r="C945" s="261" t="s">
        <v>1753</v>
      </c>
      <c r="D945" s="59">
        <v>284618.55410000001</v>
      </c>
      <c r="E945" s="65">
        <v>482798.45331999991</v>
      </c>
      <c r="F945" s="58">
        <f t="shared" si="14"/>
        <v>5.7860141831210022E-4</v>
      </c>
    </row>
    <row r="946" spans="1:6" x14ac:dyDescent="0.3">
      <c r="A946" s="65" t="s">
        <v>1606</v>
      </c>
      <c r="B946" s="261"/>
      <c r="C946" s="261" t="s">
        <v>1729</v>
      </c>
      <c r="D946" s="59">
        <v>269369.11590000009</v>
      </c>
      <c r="E946" s="65">
        <v>670351.98183200008</v>
      </c>
      <c r="F946" s="58">
        <f t="shared" si="14"/>
        <v>8.0337168602991277E-4</v>
      </c>
    </row>
    <row r="947" spans="1:6" x14ac:dyDescent="0.3">
      <c r="A947" s="65" t="s">
        <v>1020</v>
      </c>
      <c r="B947" s="261"/>
      <c r="C947" s="261" t="s">
        <v>1021</v>
      </c>
      <c r="D947" s="59">
        <v>19728.436600000001</v>
      </c>
      <c r="E947" s="65">
        <v>31616.792495000002</v>
      </c>
      <c r="F947" s="58">
        <f t="shared" si="14"/>
        <v>3.7890595660134354E-5</v>
      </c>
    </row>
    <row r="948" spans="1:6" x14ac:dyDescent="0.3">
      <c r="A948" s="65" t="s">
        <v>947</v>
      </c>
      <c r="B948" s="261"/>
      <c r="C948" s="261" t="s">
        <v>948</v>
      </c>
      <c r="D948" s="59">
        <v>1264.5914</v>
      </c>
      <c r="E948" s="65">
        <v>24257.695737000002</v>
      </c>
      <c r="F948" s="58">
        <f t="shared" si="14"/>
        <v>2.907121400637297E-5</v>
      </c>
    </row>
    <row r="949" spans="1:6" x14ac:dyDescent="0.3">
      <c r="A949" s="65" t="s">
        <v>1635</v>
      </c>
      <c r="B949" s="261"/>
      <c r="C949" s="261" t="s">
        <v>1755</v>
      </c>
      <c r="D949" s="59">
        <v>23380.6885</v>
      </c>
      <c r="E949" s="65">
        <v>89784.181909000006</v>
      </c>
      <c r="F949" s="58">
        <f t="shared" si="14"/>
        <v>1.0760029291168198E-4</v>
      </c>
    </row>
    <row r="950" spans="1:6" x14ac:dyDescent="0.3">
      <c r="A950" s="65" t="s">
        <v>966</v>
      </c>
      <c r="B950" s="261"/>
      <c r="C950" s="261" t="s">
        <v>967</v>
      </c>
      <c r="D950" s="59">
        <v>4862.58</v>
      </c>
      <c r="E950" s="65">
        <v>11531.122212</v>
      </c>
      <c r="F950" s="58">
        <f t="shared" si="14"/>
        <v>1.3819273074951622E-5</v>
      </c>
    </row>
    <row r="951" spans="1:6" x14ac:dyDescent="0.3">
      <c r="A951" s="65" t="s">
        <v>394</v>
      </c>
      <c r="B951" s="261"/>
      <c r="C951" s="261" t="s">
        <v>395</v>
      </c>
      <c r="D951" s="59">
        <v>838142.39289999998</v>
      </c>
      <c r="E951" s="65">
        <v>1621051.2021069999</v>
      </c>
      <c r="F951" s="58">
        <f t="shared" si="14"/>
        <v>1.9427206492601888E-3</v>
      </c>
    </row>
    <row r="952" spans="1:6" x14ac:dyDescent="0.3">
      <c r="A952" s="65" t="s">
        <v>1889</v>
      </c>
      <c r="B952" s="261"/>
      <c r="C952" s="261" t="s">
        <v>1143</v>
      </c>
      <c r="D952" s="59">
        <v>28486.31</v>
      </c>
      <c r="E952" s="65">
        <v>50802.485255</v>
      </c>
      <c r="F952" s="58">
        <f t="shared" si="14"/>
        <v>6.0883355818954724E-5</v>
      </c>
    </row>
    <row r="953" spans="1:6" x14ac:dyDescent="0.3">
      <c r="A953" s="65" t="s">
        <v>828</v>
      </c>
      <c r="B953" s="261"/>
      <c r="C953" s="261" t="s">
        <v>829</v>
      </c>
      <c r="D953" s="59">
        <v>20808.075000000001</v>
      </c>
      <c r="E953" s="65">
        <v>381326.70164299995</v>
      </c>
      <c r="F953" s="58">
        <f t="shared" si="14"/>
        <v>4.5699436047007524E-4</v>
      </c>
    </row>
    <row r="954" spans="1:6" x14ac:dyDescent="0.3">
      <c r="A954" s="65" t="s">
        <v>287</v>
      </c>
      <c r="B954" s="261"/>
      <c r="C954" s="261" t="s">
        <v>288</v>
      </c>
      <c r="D954" s="59">
        <v>313611.64839999995</v>
      </c>
      <c r="E954" s="65">
        <v>576794.54374000023</v>
      </c>
      <c r="F954" s="58">
        <f t="shared" si="14"/>
        <v>6.9124939980171204E-4</v>
      </c>
    </row>
    <row r="955" spans="1:6" x14ac:dyDescent="0.3">
      <c r="A955" s="65" t="s">
        <v>771</v>
      </c>
      <c r="B955" s="261"/>
      <c r="C955" s="261" t="s">
        <v>772</v>
      </c>
      <c r="D955" s="59">
        <v>69331.284199999995</v>
      </c>
      <c r="E955" s="65">
        <v>111470.83873700001</v>
      </c>
      <c r="F955" s="58">
        <f t="shared" si="14"/>
        <v>1.3359029000641542E-4</v>
      </c>
    </row>
    <row r="956" spans="1:6" x14ac:dyDescent="0.3">
      <c r="A956" s="65" t="s">
        <v>2279</v>
      </c>
      <c r="B956" s="261"/>
      <c r="C956" s="261" t="s">
        <v>533</v>
      </c>
      <c r="D956" s="59">
        <v>230947.9001</v>
      </c>
      <c r="E956" s="65">
        <v>2556422.352661998</v>
      </c>
      <c r="F956" s="58">
        <f t="shared" si="14"/>
        <v>3.0636999536421553E-3</v>
      </c>
    </row>
    <row r="957" spans="1:6" x14ac:dyDescent="0.3">
      <c r="A957" s="65" t="s">
        <v>1890</v>
      </c>
      <c r="B957" s="261"/>
      <c r="C957" s="261" t="s">
        <v>2094</v>
      </c>
      <c r="D957" s="59">
        <v>6485.52</v>
      </c>
      <c r="E957" s="65">
        <v>115947.348297</v>
      </c>
      <c r="F957" s="58">
        <f t="shared" si="14"/>
        <v>1.3895508511437932E-4</v>
      </c>
    </row>
    <row r="958" spans="1:6" x14ac:dyDescent="0.3">
      <c r="A958" s="65" t="s">
        <v>1891</v>
      </c>
      <c r="B958" s="261"/>
      <c r="C958" s="261" t="s">
        <v>396</v>
      </c>
      <c r="D958" s="59">
        <v>47518.549599999998</v>
      </c>
      <c r="E958" s="65">
        <v>78719.229267999995</v>
      </c>
      <c r="F958" s="58">
        <f t="shared" si="14"/>
        <v>9.4339692659933797E-5</v>
      </c>
    </row>
    <row r="959" spans="1:6" x14ac:dyDescent="0.3">
      <c r="A959" s="65" t="s">
        <v>293</v>
      </c>
      <c r="B959" s="261"/>
      <c r="C959" s="261" t="s">
        <v>294</v>
      </c>
      <c r="D959" s="59">
        <v>278335.0319</v>
      </c>
      <c r="E959" s="65">
        <v>770709.70333100017</v>
      </c>
      <c r="F959" s="58">
        <f t="shared" si="14"/>
        <v>9.236436537601101E-4</v>
      </c>
    </row>
    <row r="960" spans="1:6" x14ac:dyDescent="0.3">
      <c r="A960" s="65" t="s">
        <v>348</v>
      </c>
      <c r="B960" s="261"/>
      <c r="C960" s="261" t="s">
        <v>349</v>
      </c>
      <c r="D960" s="59">
        <v>525920.58869999996</v>
      </c>
      <c r="E960" s="65">
        <v>1161074.8836710001</v>
      </c>
      <c r="F960" s="58">
        <f t="shared" si="14"/>
        <v>1.3914700219914066E-3</v>
      </c>
    </row>
    <row r="961" spans="1:6" x14ac:dyDescent="0.3">
      <c r="A961" s="65" t="s">
        <v>1892</v>
      </c>
      <c r="B961" s="261"/>
      <c r="C961" s="261" t="s">
        <v>2118</v>
      </c>
      <c r="D961" s="59">
        <v>1268257.7062999997</v>
      </c>
      <c r="E961" s="65">
        <v>1422985.1464729996</v>
      </c>
      <c r="F961" s="58">
        <f t="shared" si="14"/>
        <v>1.7053518260561136E-3</v>
      </c>
    </row>
    <row r="962" spans="1:6" x14ac:dyDescent="0.3">
      <c r="A962" s="65" t="s">
        <v>718</v>
      </c>
      <c r="B962" s="261"/>
      <c r="C962" s="261" t="s">
        <v>719</v>
      </c>
      <c r="D962" s="59">
        <v>507906.78980000009</v>
      </c>
      <c r="E962" s="65">
        <v>635442.18472400017</v>
      </c>
      <c r="F962" s="58">
        <f t="shared" si="14"/>
        <v>7.6153464620350609E-4</v>
      </c>
    </row>
    <row r="963" spans="1:6" x14ac:dyDescent="0.3">
      <c r="A963" s="65" t="s">
        <v>2280</v>
      </c>
      <c r="B963" s="261"/>
      <c r="C963" s="261" t="s">
        <v>2420</v>
      </c>
      <c r="D963" s="59">
        <v>74575.281400000007</v>
      </c>
      <c r="E963" s="65">
        <v>130715.55323800001</v>
      </c>
      <c r="F963" s="58">
        <f t="shared" si="14"/>
        <v>1.566537837453022E-4</v>
      </c>
    </row>
    <row r="964" spans="1:6" x14ac:dyDescent="0.3">
      <c r="A964" s="65" t="s">
        <v>2281</v>
      </c>
      <c r="B964" s="261"/>
      <c r="C964" s="261" t="s">
        <v>2421</v>
      </c>
      <c r="D964" s="59">
        <v>246233.53420000002</v>
      </c>
      <c r="E964" s="65">
        <v>375432.26959600003</v>
      </c>
      <c r="F964" s="58">
        <f t="shared" si="14"/>
        <v>4.4993028079234285E-4</v>
      </c>
    </row>
    <row r="965" spans="1:6" x14ac:dyDescent="0.3">
      <c r="A965" s="65" t="s">
        <v>1895</v>
      </c>
      <c r="B965" s="261"/>
      <c r="C965" s="261" t="s">
        <v>2099</v>
      </c>
      <c r="D965" s="59">
        <v>100213.6416</v>
      </c>
      <c r="E965" s="65">
        <v>173279.40768999999</v>
      </c>
      <c r="F965" s="58">
        <f t="shared" si="14"/>
        <v>2.076636956151603E-4</v>
      </c>
    </row>
    <row r="966" spans="1:6" x14ac:dyDescent="0.3">
      <c r="A966" s="65" t="s">
        <v>1896</v>
      </c>
      <c r="B966" s="261"/>
      <c r="C966" s="261" t="s">
        <v>2105</v>
      </c>
      <c r="D966" s="59">
        <v>6551.3042999999998</v>
      </c>
      <c r="E966" s="65">
        <v>14946.80076</v>
      </c>
      <c r="F966" s="58">
        <f t="shared" si="14"/>
        <v>1.7912733687305961E-5</v>
      </c>
    </row>
    <row r="967" spans="1:6" x14ac:dyDescent="0.3">
      <c r="A967" s="65" t="s">
        <v>700</v>
      </c>
      <c r="B967" s="261"/>
      <c r="C967" s="261" t="s">
        <v>701</v>
      </c>
      <c r="D967" s="59">
        <v>202050.19100000002</v>
      </c>
      <c r="E967" s="65">
        <v>369408.364206</v>
      </c>
      <c r="F967" s="58">
        <f t="shared" si="14"/>
        <v>4.4271103603614275E-4</v>
      </c>
    </row>
    <row r="968" spans="1:6" x14ac:dyDescent="0.3">
      <c r="A968" s="65" t="s">
        <v>756</v>
      </c>
      <c r="B968" s="261"/>
      <c r="C968" s="261" t="s">
        <v>757</v>
      </c>
      <c r="D968" s="59">
        <v>63384.335800000001</v>
      </c>
      <c r="E968" s="65">
        <v>88326.071937999994</v>
      </c>
      <c r="F968" s="58">
        <f t="shared" si="14"/>
        <v>1.05852846349925E-4</v>
      </c>
    </row>
    <row r="969" spans="1:6" x14ac:dyDescent="0.3">
      <c r="A969" s="65" t="s">
        <v>1897</v>
      </c>
      <c r="B969" s="261"/>
      <c r="C969" s="261" t="s">
        <v>2107</v>
      </c>
      <c r="D969" s="59">
        <v>3551.1651000000002</v>
      </c>
      <c r="E969" s="65">
        <v>3520.9801969999999</v>
      </c>
      <c r="F969" s="58">
        <f t="shared" si="14"/>
        <v>4.2196575441030413E-6</v>
      </c>
    </row>
    <row r="970" spans="1:6" x14ac:dyDescent="0.3">
      <c r="A970" s="65" t="s">
        <v>1052</v>
      </c>
      <c r="B970" s="261"/>
      <c r="C970" s="261" t="s">
        <v>1053</v>
      </c>
      <c r="D970" s="59">
        <v>271722.32249999995</v>
      </c>
      <c r="E970" s="65">
        <v>391416.00556099997</v>
      </c>
      <c r="F970" s="58">
        <f t="shared" ref="F970:F1033" si="15">E970/$E$1070</f>
        <v>4.6908571146052135E-4</v>
      </c>
    </row>
    <row r="971" spans="1:6" x14ac:dyDescent="0.3">
      <c r="A971" s="65" t="s">
        <v>336</v>
      </c>
      <c r="B971" s="261"/>
      <c r="C971" s="261" t="s">
        <v>337</v>
      </c>
      <c r="D971" s="59">
        <v>1060999.6384999999</v>
      </c>
      <c r="E971" s="65">
        <v>1584072.4602830003</v>
      </c>
      <c r="F971" s="58">
        <f t="shared" si="15"/>
        <v>1.8984041185844329E-3</v>
      </c>
    </row>
    <row r="972" spans="1:6" x14ac:dyDescent="0.3">
      <c r="A972" s="65" t="s">
        <v>1898</v>
      </c>
      <c r="B972" s="261"/>
      <c r="C972" s="261" t="s">
        <v>2119</v>
      </c>
      <c r="D972" s="59">
        <v>111444.24980000002</v>
      </c>
      <c r="E972" s="65">
        <v>244218.92901199998</v>
      </c>
      <c r="F972" s="58">
        <f t="shared" si="15"/>
        <v>2.9267993245071094E-4</v>
      </c>
    </row>
    <row r="973" spans="1:6" x14ac:dyDescent="0.3">
      <c r="A973" s="65" t="s">
        <v>938</v>
      </c>
      <c r="B973" s="261"/>
      <c r="C973" s="261" t="s">
        <v>939</v>
      </c>
      <c r="D973" s="59">
        <v>47736.841099999998</v>
      </c>
      <c r="E973" s="65">
        <v>153636.726765</v>
      </c>
      <c r="F973" s="58">
        <f t="shared" si="15"/>
        <v>1.8412326592964079E-4</v>
      </c>
    </row>
    <row r="974" spans="1:6" x14ac:dyDescent="0.3">
      <c r="A974" s="65" t="s">
        <v>903</v>
      </c>
      <c r="B974" s="261"/>
      <c r="C974" s="261" t="s">
        <v>904</v>
      </c>
      <c r="D974" s="59">
        <v>44795.526700000002</v>
      </c>
      <c r="E974" s="65">
        <v>75422.228304999997</v>
      </c>
      <c r="F974" s="58">
        <f t="shared" si="15"/>
        <v>9.0388459137435824E-5</v>
      </c>
    </row>
    <row r="975" spans="1:6" x14ac:dyDescent="0.3">
      <c r="A975" s="65" t="s">
        <v>581</v>
      </c>
      <c r="B975" s="261"/>
      <c r="C975" s="261" t="s">
        <v>582</v>
      </c>
      <c r="D975" s="59">
        <v>364653.58069999999</v>
      </c>
      <c r="E975" s="65">
        <v>494214.99792200001</v>
      </c>
      <c r="F975" s="58">
        <f t="shared" si="15"/>
        <v>5.9228337784100196E-4</v>
      </c>
    </row>
    <row r="976" spans="1:6" x14ac:dyDescent="0.3">
      <c r="A976" s="65" t="s">
        <v>2282</v>
      </c>
      <c r="B976" s="261"/>
      <c r="C976" s="261" t="s">
        <v>2422</v>
      </c>
      <c r="D976" s="59">
        <v>1744.85</v>
      </c>
      <c r="E976" s="65">
        <v>29722.298354999999</v>
      </c>
      <c r="F976" s="58">
        <f t="shared" si="15"/>
        <v>3.5620172072713643E-5</v>
      </c>
    </row>
    <row r="977" spans="1:6" x14ac:dyDescent="0.3">
      <c r="A977" s="65" t="s">
        <v>925</v>
      </c>
      <c r="B977" s="261"/>
      <c r="C977" s="261" t="s">
        <v>926</v>
      </c>
      <c r="D977" s="59">
        <v>29970.693100000004</v>
      </c>
      <c r="E977" s="65">
        <v>31592.107597000002</v>
      </c>
      <c r="F977" s="58">
        <f t="shared" si="15"/>
        <v>3.7861012472998033E-5</v>
      </c>
    </row>
    <row r="978" spans="1:6" x14ac:dyDescent="0.3">
      <c r="A978" s="65" t="s">
        <v>607</v>
      </c>
      <c r="B978" s="261"/>
      <c r="C978" s="261" t="s">
        <v>608</v>
      </c>
      <c r="D978" s="59">
        <v>2456680.0233999998</v>
      </c>
      <c r="E978" s="65">
        <v>5568065.2730429973</v>
      </c>
      <c r="F978" s="58">
        <f t="shared" si="15"/>
        <v>6.6729510877320186E-3</v>
      </c>
    </row>
    <row r="979" spans="1:6" x14ac:dyDescent="0.3">
      <c r="A979" s="65" t="s">
        <v>1647</v>
      </c>
      <c r="B979" s="261"/>
      <c r="C979" s="261" t="s">
        <v>1769</v>
      </c>
      <c r="D979" s="59">
        <v>67264.452300000004</v>
      </c>
      <c r="E979" s="65">
        <v>80993.127016000013</v>
      </c>
      <c r="F979" s="58">
        <f t="shared" si="15"/>
        <v>9.706480590965969E-5</v>
      </c>
    </row>
    <row r="980" spans="1:6" x14ac:dyDescent="0.3">
      <c r="A980" s="65" t="s">
        <v>2283</v>
      </c>
      <c r="B980" s="261"/>
      <c r="C980" s="261" t="s">
        <v>717</v>
      </c>
      <c r="D980" s="59">
        <v>63683.654500000004</v>
      </c>
      <c r="E980" s="65">
        <v>122813.92770299999</v>
      </c>
      <c r="F980" s="58">
        <f t="shared" si="15"/>
        <v>1.4718421790456025E-4</v>
      </c>
    </row>
    <row r="981" spans="1:6" x14ac:dyDescent="0.3">
      <c r="A981" s="65" t="s">
        <v>1593</v>
      </c>
      <c r="B981" s="261"/>
      <c r="C981" s="261" t="s">
        <v>1718</v>
      </c>
      <c r="D981" s="59">
        <v>1837313.7355000018</v>
      </c>
      <c r="E981" s="65">
        <v>4836360.9459490022</v>
      </c>
      <c r="F981" s="58">
        <f t="shared" si="15"/>
        <v>5.7960527494494828E-3</v>
      </c>
    </row>
    <row r="982" spans="1:6" x14ac:dyDescent="0.3">
      <c r="A982" s="65" t="s">
        <v>2284</v>
      </c>
      <c r="B982" s="261"/>
      <c r="C982" s="261" t="s">
        <v>2423</v>
      </c>
      <c r="D982" s="59">
        <v>2801.2795000000001</v>
      </c>
      <c r="E982" s="65">
        <v>63731.909905</v>
      </c>
      <c r="F982" s="58">
        <f t="shared" si="15"/>
        <v>7.6378400156826734E-5</v>
      </c>
    </row>
    <row r="983" spans="1:6" x14ac:dyDescent="0.3">
      <c r="A983" s="65" t="s">
        <v>411</v>
      </c>
      <c r="B983" s="261"/>
      <c r="C983" s="261" t="s">
        <v>412</v>
      </c>
      <c r="D983" s="59">
        <v>1090893.4722</v>
      </c>
      <c r="E983" s="65">
        <v>1191037.4929520001</v>
      </c>
      <c r="F983" s="58">
        <f t="shared" si="15"/>
        <v>1.4273781905182583E-3</v>
      </c>
    </row>
    <row r="984" spans="1:6" x14ac:dyDescent="0.3">
      <c r="A984" s="65" t="s">
        <v>253</v>
      </c>
      <c r="B984" s="261"/>
      <c r="C984" s="261" t="s">
        <v>254</v>
      </c>
      <c r="D984" s="59">
        <v>16831322.004500009</v>
      </c>
      <c r="E984" s="65">
        <v>20864106.756786004</v>
      </c>
      <c r="F984" s="58">
        <f t="shared" si="15"/>
        <v>2.5004226252750863E-2</v>
      </c>
    </row>
    <row r="985" spans="1:6" x14ac:dyDescent="0.3">
      <c r="A985" s="65" t="s">
        <v>2285</v>
      </c>
      <c r="B985" s="261"/>
      <c r="C985" s="261" t="s">
        <v>2424</v>
      </c>
      <c r="D985" s="59">
        <v>24947.689699999999</v>
      </c>
      <c r="E985" s="65">
        <v>41605.262113000004</v>
      </c>
      <c r="F985" s="58">
        <f t="shared" si="15"/>
        <v>4.9861103535625747E-5</v>
      </c>
    </row>
    <row r="986" spans="1:6" x14ac:dyDescent="0.3">
      <c r="A986" s="65" t="s">
        <v>1902</v>
      </c>
      <c r="B986" s="261"/>
      <c r="C986" s="261" t="s">
        <v>2117</v>
      </c>
      <c r="D986" s="59">
        <v>281635.54359999992</v>
      </c>
      <c r="E986" s="65">
        <v>531023.81745899981</v>
      </c>
      <c r="F986" s="58">
        <f t="shared" si="15"/>
        <v>6.363962681041075E-4</v>
      </c>
    </row>
    <row r="987" spans="1:6" x14ac:dyDescent="0.3">
      <c r="A987" s="65" t="s">
        <v>1668</v>
      </c>
      <c r="B987" s="261"/>
      <c r="C987" s="261" t="s">
        <v>1788</v>
      </c>
      <c r="D987" s="59">
        <v>18457.620800000001</v>
      </c>
      <c r="E987" s="65">
        <v>19066.722286</v>
      </c>
      <c r="F987" s="58">
        <f t="shared" si="15"/>
        <v>2.2850182061230576E-5</v>
      </c>
    </row>
    <row r="988" spans="1:6" x14ac:dyDescent="0.3">
      <c r="A988" s="65" t="s">
        <v>1649</v>
      </c>
      <c r="B988" s="261"/>
      <c r="C988" s="261" t="s">
        <v>1770</v>
      </c>
      <c r="D988" s="59">
        <v>82246.970300000001</v>
      </c>
      <c r="E988" s="65">
        <v>211284.24200399997</v>
      </c>
      <c r="F988" s="58">
        <f t="shared" si="15"/>
        <v>2.5320992900837702E-4</v>
      </c>
    </row>
    <row r="989" spans="1:6" x14ac:dyDescent="0.3">
      <c r="A989" s="65" t="s">
        <v>1636</v>
      </c>
      <c r="B989" s="261"/>
      <c r="C989" s="261" t="s">
        <v>1756</v>
      </c>
      <c r="D989" s="59">
        <v>111577.5009</v>
      </c>
      <c r="E989" s="65">
        <v>107482.606617</v>
      </c>
      <c r="F989" s="58">
        <f t="shared" si="15"/>
        <v>1.2881066251315914E-4</v>
      </c>
    </row>
    <row r="990" spans="1:6" x14ac:dyDescent="0.3">
      <c r="A990" s="65" t="s">
        <v>1904</v>
      </c>
      <c r="B990" s="261"/>
      <c r="C990" s="261" t="s">
        <v>2115</v>
      </c>
      <c r="D990" s="59">
        <v>182876.7426</v>
      </c>
      <c r="E990" s="65">
        <v>185711.33210999996</v>
      </c>
      <c r="F990" s="58">
        <f t="shared" si="15"/>
        <v>2.2256251944588451E-4</v>
      </c>
    </row>
    <row r="991" spans="1:6" x14ac:dyDescent="0.3">
      <c r="A991" s="65" t="s">
        <v>1905</v>
      </c>
      <c r="B991" s="261"/>
      <c r="C991" s="261" t="s">
        <v>2116</v>
      </c>
      <c r="D991" s="59">
        <v>1705219.2543000001</v>
      </c>
      <c r="E991" s="65">
        <v>2137833.3791210004</v>
      </c>
      <c r="F991" s="58">
        <f t="shared" si="15"/>
        <v>2.5620492708051511E-3</v>
      </c>
    </row>
    <row r="992" spans="1:6" x14ac:dyDescent="0.3">
      <c r="A992" s="65" t="s">
        <v>2286</v>
      </c>
      <c r="B992" s="261"/>
      <c r="C992" s="261" t="s">
        <v>2425</v>
      </c>
      <c r="D992" s="59">
        <v>1858.6606999999999</v>
      </c>
      <c r="E992" s="65">
        <v>20030.972229999999</v>
      </c>
      <c r="F992" s="58">
        <f t="shared" si="15"/>
        <v>2.4005770653880796E-5</v>
      </c>
    </row>
    <row r="993" spans="1:6" x14ac:dyDescent="0.3">
      <c r="A993" s="65" t="s">
        <v>1592</v>
      </c>
      <c r="B993" s="261"/>
      <c r="C993" s="261" t="s">
        <v>1717</v>
      </c>
      <c r="D993" s="59">
        <v>1068926.5475999997</v>
      </c>
      <c r="E993" s="65">
        <v>1777517.9560059984</v>
      </c>
      <c r="F993" s="58">
        <f t="shared" si="15"/>
        <v>2.1302355120400951E-3</v>
      </c>
    </row>
    <row r="994" spans="1:6" x14ac:dyDescent="0.3">
      <c r="A994" s="65" t="s">
        <v>1608</v>
      </c>
      <c r="B994" s="261"/>
      <c r="C994" s="261" t="s">
        <v>1731</v>
      </c>
      <c r="D994" s="59">
        <v>1077576.3143000002</v>
      </c>
      <c r="E994" s="65">
        <v>1588347.4872720009</v>
      </c>
      <c r="F994" s="58">
        <f t="shared" si="15"/>
        <v>1.9035274504057111E-3</v>
      </c>
    </row>
    <row r="995" spans="1:6" x14ac:dyDescent="0.3">
      <c r="A995" s="65" t="s">
        <v>2287</v>
      </c>
      <c r="B995" s="261"/>
      <c r="C995" s="261" t="s">
        <v>2426</v>
      </c>
      <c r="D995" s="59">
        <v>38983.199999999997</v>
      </c>
      <c r="E995" s="65">
        <v>56701.064400000003</v>
      </c>
      <c r="F995" s="58">
        <f t="shared" si="15"/>
        <v>6.7952405514234255E-5</v>
      </c>
    </row>
    <row r="996" spans="1:6" x14ac:dyDescent="0.3">
      <c r="A996" s="65" t="s">
        <v>1906</v>
      </c>
      <c r="B996" s="261"/>
      <c r="C996" s="261" t="s">
        <v>2102</v>
      </c>
      <c r="D996" s="59">
        <v>3208626.5038999994</v>
      </c>
      <c r="E996" s="65">
        <v>3359111.0869310009</v>
      </c>
      <c r="F996" s="58">
        <f t="shared" si="15"/>
        <v>4.0256683214309388E-3</v>
      </c>
    </row>
    <row r="997" spans="1:6" x14ac:dyDescent="0.3">
      <c r="A997" s="65" t="s">
        <v>1907</v>
      </c>
      <c r="B997" s="261"/>
      <c r="C997" s="261" t="s">
        <v>1712</v>
      </c>
      <c r="D997" s="59">
        <v>3852670.566000001</v>
      </c>
      <c r="E997" s="65">
        <v>5745487.6150720008</v>
      </c>
      <c r="F997" s="58">
        <f t="shared" si="15"/>
        <v>6.8855798110270261E-3</v>
      </c>
    </row>
    <row r="998" spans="1:6" x14ac:dyDescent="0.3">
      <c r="A998" s="65" t="s">
        <v>2288</v>
      </c>
      <c r="B998" s="261"/>
      <c r="C998" s="261" t="s">
        <v>2427</v>
      </c>
      <c r="D998" s="59">
        <v>2247501.7487999997</v>
      </c>
      <c r="E998" s="65">
        <v>2747615.8379590008</v>
      </c>
      <c r="F998" s="58">
        <f t="shared" si="15"/>
        <v>3.2928324643288808E-3</v>
      </c>
    </row>
    <row r="999" spans="1:6" x14ac:dyDescent="0.3">
      <c r="A999" s="65" t="s">
        <v>2289</v>
      </c>
      <c r="B999" s="261"/>
      <c r="C999" s="261" t="s">
        <v>2428</v>
      </c>
      <c r="D999" s="59">
        <v>67349.665199999989</v>
      </c>
      <c r="E999" s="65">
        <v>133372.54199599999</v>
      </c>
      <c r="F999" s="58">
        <f t="shared" si="15"/>
        <v>1.5983800576019574E-4</v>
      </c>
    </row>
    <row r="1000" spans="1:6" x14ac:dyDescent="0.3">
      <c r="A1000" s="65" t="s">
        <v>2290</v>
      </c>
      <c r="B1000" s="261"/>
      <c r="C1000" s="261" t="s">
        <v>2429</v>
      </c>
      <c r="D1000" s="59">
        <v>2300473.5189999994</v>
      </c>
      <c r="E1000" s="65">
        <v>2858338.3473900026</v>
      </c>
      <c r="F1000" s="58">
        <f t="shared" si="15"/>
        <v>3.4255259320798859E-3</v>
      </c>
    </row>
    <row r="1001" spans="1:6" x14ac:dyDescent="0.3">
      <c r="A1001" s="65" t="s">
        <v>2291</v>
      </c>
      <c r="B1001" s="261"/>
      <c r="C1001" s="261" t="s">
        <v>2430</v>
      </c>
      <c r="D1001" s="59">
        <v>392911.91229999985</v>
      </c>
      <c r="E1001" s="65">
        <v>3670975.9966239999</v>
      </c>
      <c r="F1001" s="58">
        <f t="shared" si="15"/>
        <v>4.3994174041574836E-3</v>
      </c>
    </row>
    <row r="1002" spans="1:6" x14ac:dyDescent="0.3">
      <c r="A1002" s="65" t="s">
        <v>2292</v>
      </c>
      <c r="B1002" s="261"/>
      <c r="C1002" s="261" t="s">
        <v>2113</v>
      </c>
      <c r="D1002" s="59">
        <v>2513635.6659000013</v>
      </c>
      <c r="E1002" s="65">
        <v>2580247.0110420007</v>
      </c>
      <c r="F1002" s="58">
        <f t="shared" si="15"/>
        <v>3.0922522015515621E-3</v>
      </c>
    </row>
    <row r="1003" spans="1:6" x14ac:dyDescent="0.3">
      <c r="A1003" s="65" t="s">
        <v>1910</v>
      </c>
      <c r="B1003" s="261"/>
      <c r="C1003" s="261" t="s">
        <v>2108</v>
      </c>
      <c r="D1003" s="59">
        <v>1251.7175999999999</v>
      </c>
      <c r="E1003" s="65">
        <v>7421.9343379999991</v>
      </c>
      <c r="F1003" s="58">
        <f t="shared" si="15"/>
        <v>8.8946882597815171E-6</v>
      </c>
    </row>
    <row r="1004" spans="1:6" x14ac:dyDescent="0.3">
      <c r="A1004" s="65" t="s">
        <v>2293</v>
      </c>
      <c r="B1004" s="261"/>
      <c r="C1004" s="261" t="s">
        <v>2431</v>
      </c>
      <c r="D1004" s="59">
        <v>2720742.5712000011</v>
      </c>
      <c r="E1004" s="65">
        <v>3409634.5902269986</v>
      </c>
      <c r="F1004" s="58">
        <f t="shared" si="15"/>
        <v>4.086217336168119E-3</v>
      </c>
    </row>
    <row r="1005" spans="1:6" x14ac:dyDescent="0.3">
      <c r="A1005" s="65" t="s">
        <v>2294</v>
      </c>
      <c r="B1005" s="261"/>
      <c r="C1005" s="261" t="s">
        <v>2432</v>
      </c>
      <c r="D1005" s="59">
        <v>23529.977500000001</v>
      </c>
      <c r="E1005" s="65">
        <v>27094.769092000002</v>
      </c>
      <c r="F1005" s="58">
        <f t="shared" si="15"/>
        <v>3.2471255277777901E-5</v>
      </c>
    </row>
    <row r="1006" spans="1:6" x14ac:dyDescent="0.3">
      <c r="A1006" s="65" t="s">
        <v>1911</v>
      </c>
      <c r="B1006" s="261"/>
      <c r="C1006" s="261" t="s">
        <v>2100</v>
      </c>
      <c r="D1006" s="59">
        <v>516980.95999999996</v>
      </c>
      <c r="E1006" s="65">
        <v>478362.48228900001</v>
      </c>
      <c r="F1006" s="58">
        <f t="shared" si="15"/>
        <v>5.7328520589990605E-4</v>
      </c>
    </row>
    <row r="1007" spans="1:6" x14ac:dyDescent="0.3">
      <c r="A1007" s="65" t="s">
        <v>1912</v>
      </c>
      <c r="B1007" s="261"/>
      <c r="C1007" s="261" t="s">
        <v>1004</v>
      </c>
      <c r="D1007" s="59">
        <v>9994.5300000000007</v>
      </c>
      <c r="E1007" s="65">
        <v>35397.626901000003</v>
      </c>
      <c r="F1007" s="58">
        <f t="shared" si="15"/>
        <v>4.2421670966344672E-5</v>
      </c>
    </row>
    <row r="1008" spans="1:6" x14ac:dyDescent="0.3">
      <c r="A1008" s="65" t="s">
        <v>2295</v>
      </c>
      <c r="B1008" s="261"/>
      <c r="C1008" s="261" t="s">
        <v>2433</v>
      </c>
      <c r="D1008" s="59">
        <v>223816.40210000006</v>
      </c>
      <c r="E1008" s="65">
        <v>1131906.6903399997</v>
      </c>
      <c r="F1008" s="58">
        <f t="shared" si="15"/>
        <v>1.3565139074577662E-3</v>
      </c>
    </row>
    <row r="1009" spans="1:6" x14ac:dyDescent="0.3">
      <c r="A1009" s="65" t="s">
        <v>715</v>
      </c>
      <c r="B1009" s="261"/>
      <c r="C1009" s="261" t="s">
        <v>716</v>
      </c>
      <c r="D1009" s="59">
        <v>128883.2932</v>
      </c>
      <c r="E1009" s="65">
        <v>726966.21529399999</v>
      </c>
      <c r="F1009" s="58">
        <f t="shared" si="15"/>
        <v>8.7122003051508874E-4</v>
      </c>
    </row>
    <row r="1010" spans="1:6" x14ac:dyDescent="0.3">
      <c r="A1010" s="65" t="s">
        <v>540</v>
      </c>
      <c r="B1010" s="261"/>
      <c r="C1010" s="261" t="s">
        <v>541</v>
      </c>
      <c r="D1010" s="59">
        <v>68271.667700000005</v>
      </c>
      <c r="E1010" s="65">
        <v>106476.49294500001</v>
      </c>
      <c r="F1010" s="58">
        <f t="shared" si="15"/>
        <v>1.2760490306302157E-4</v>
      </c>
    </row>
    <row r="1011" spans="1:6" x14ac:dyDescent="0.3">
      <c r="A1011" s="65" t="s">
        <v>705</v>
      </c>
      <c r="B1011" s="261"/>
      <c r="C1011" s="261" t="s">
        <v>706</v>
      </c>
      <c r="D1011" s="59">
        <v>42683.530700000003</v>
      </c>
      <c r="E1011" s="65">
        <v>71455.645074</v>
      </c>
      <c r="F1011" s="58">
        <f t="shared" si="15"/>
        <v>8.5634776379076995E-5</v>
      </c>
    </row>
    <row r="1012" spans="1:6" x14ac:dyDescent="0.3">
      <c r="A1012" s="65" t="s">
        <v>1028</v>
      </c>
      <c r="B1012" s="261"/>
      <c r="C1012" s="261" t="s">
        <v>1029</v>
      </c>
      <c r="D1012" s="59">
        <v>9779.4573999999993</v>
      </c>
      <c r="E1012" s="65">
        <v>33959.752589000003</v>
      </c>
      <c r="F1012" s="58">
        <f t="shared" si="15"/>
        <v>4.0698475478544892E-5</v>
      </c>
    </row>
    <row r="1013" spans="1:6" x14ac:dyDescent="0.3">
      <c r="A1013" s="65" t="s">
        <v>845</v>
      </c>
      <c r="B1013" s="261"/>
      <c r="C1013" s="261" t="s">
        <v>846</v>
      </c>
      <c r="D1013" s="59">
        <v>13506.060000000001</v>
      </c>
      <c r="E1013" s="65">
        <v>42244.254467999999</v>
      </c>
      <c r="F1013" s="58">
        <f t="shared" si="15"/>
        <v>5.0626892821716379E-5</v>
      </c>
    </row>
    <row r="1014" spans="1:6" x14ac:dyDescent="0.3">
      <c r="A1014" s="65" t="s">
        <v>267</v>
      </c>
      <c r="B1014" s="261"/>
      <c r="C1014" s="261" t="s">
        <v>268</v>
      </c>
      <c r="D1014" s="59">
        <v>3149692.8119000006</v>
      </c>
      <c r="E1014" s="65">
        <v>6257494.7094040019</v>
      </c>
      <c r="F1014" s="58">
        <f t="shared" si="15"/>
        <v>7.4991858176933299E-3</v>
      </c>
    </row>
    <row r="1015" spans="1:6" x14ac:dyDescent="0.3">
      <c r="A1015" s="65" t="s">
        <v>932</v>
      </c>
      <c r="B1015" s="261"/>
      <c r="C1015" s="261" t="s">
        <v>933</v>
      </c>
      <c r="D1015" s="59">
        <v>351556.36</v>
      </c>
      <c r="E1015" s="65">
        <v>539814.79078099993</v>
      </c>
      <c r="F1015" s="58">
        <f t="shared" si="15"/>
        <v>6.4693165734878218E-4</v>
      </c>
    </row>
    <row r="1016" spans="1:6" x14ac:dyDescent="0.3">
      <c r="A1016" s="65" t="s">
        <v>318</v>
      </c>
      <c r="B1016" s="261"/>
      <c r="C1016" s="261" t="s">
        <v>319</v>
      </c>
      <c r="D1016" s="59">
        <v>865504.84429999976</v>
      </c>
      <c r="E1016" s="65">
        <v>1578074.9826129996</v>
      </c>
      <c r="F1016" s="58">
        <f t="shared" si="15"/>
        <v>1.8912165456701148E-3</v>
      </c>
    </row>
    <row r="1017" spans="1:6" x14ac:dyDescent="0.3">
      <c r="A1017" s="65" t="s">
        <v>1032</v>
      </c>
      <c r="B1017" s="261"/>
      <c r="C1017" s="261" t="s">
        <v>1033</v>
      </c>
      <c r="D1017" s="59">
        <v>10795.029999999999</v>
      </c>
      <c r="E1017" s="65">
        <v>21989.47611</v>
      </c>
      <c r="F1017" s="58">
        <f t="shared" si="15"/>
        <v>2.6352905602108705E-5</v>
      </c>
    </row>
    <row r="1018" spans="1:6" x14ac:dyDescent="0.3">
      <c r="A1018" s="65" t="s">
        <v>1620</v>
      </c>
      <c r="B1018" s="261"/>
      <c r="C1018" s="261" t="s">
        <v>1741</v>
      </c>
      <c r="D1018" s="59">
        <v>190762.09629999995</v>
      </c>
      <c r="E1018" s="65">
        <v>398177.7236059999</v>
      </c>
      <c r="F1018" s="58">
        <f t="shared" si="15"/>
        <v>4.7718917497445765E-4</v>
      </c>
    </row>
    <row r="1019" spans="1:6" x14ac:dyDescent="0.3">
      <c r="A1019" s="65" t="s">
        <v>881</v>
      </c>
      <c r="B1019" s="261"/>
      <c r="C1019" s="261" t="s">
        <v>882</v>
      </c>
      <c r="D1019" s="59">
        <v>53614.544000000002</v>
      </c>
      <c r="E1019" s="65">
        <v>112865.58501099999</v>
      </c>
      <c r="F1019" s="58">
        <f t="shared" si="15"/>
        <v>1.3526179944637424E-4</v>
      </c>
    </row>
    <row r="1020" spans="1:6" x14ac:dyDescent="0.3">
      <c r="A1020" s="65" t="s">
        <v>1603</v>
      </c>
      <c r="B1020" s="261"/>
      <c r="C1020" s="261" t="s">
        <v>1726</v>
      </c>
      <c r="D1020" s="59">
        <v>396596.00110000017</v>
      </c>
      <c r="E1020" s="65">
        <v>2055755.3717090001</v>
      </c>
      <c r="F1020" s="58">
        <f t="shared" si="15"/>
        <v>2.4636843088334573E-3</v>
      </c>
    </row>
    <row r="1021" spans="1:6" x14ac:dyDescent="0.3">
      <c r="A1021" s="65" t="s">
        <v>552</v>
      </c>
      <c r="B1021" s="261"/>
      <c r="C1021" s="261" t="s">
        <v>553</v>
      </c>
      <c r="D1021" s="59">
        <v>41689.609400000001</v>
      </c>
      <c r="E1021" s="65">
        <v>661464.01858299994</v>
      </c>
      <c r="F1021" s="58">
        <f t="shared" si="15"/>
        <v>7.9272006089231356E-4</v>
      </c>
    </row>
    <row r="1022" spans="1:6" x14ac:dyDescent="0.3">
      <c r="A1022" s="65" t="s">
        <v>688</v>
      </c>
      <c r="B1022" s="261"/>
      <c r="C1022" s="261" t="s">
        <v>689</v>
      </c>
      <c r="D1022" s="59">
        <v>64952.064200000001</v>
      </c>
      <c r="E1022" s="65">
        <v>182943.98402600002</v>
      </c>
      <c r="F1022" s="58">
        <f t="shared" si="15"/>
        <v>2.19246039214113E-4</v>
      </c>
    </row>
    <row r="1023" spans="1:6" x14ac:dyDescent="0.3">
      <c r="A1023" s="65" t="s">
        <v>1599</v>
      </c>
      <c r="B1023" s="261"/>
      <c r="C1023" s="261" t="s">
        <v>1724</v>
      </c>
      <c r="D1023" s="59">
        <v>500533.02139999997</v>
      </c>
      <c r="E1023" s="65">
        <v>730127.51831900002</v>
      </c>
      <c r="F1023" s="58">
        <f t="shared" si="15"/>
        <v>8.7500863920138663E-4</v>
      </c>
    </row>
    <row r="1024" spans="1:6" x14ac:dyDescent="0.3">
      <c r="A1024" s="65" t="s">
        <v>326</v>
      </c>
      <c r="B1024" s="261"/>
      <c r="C1024" s="261" t="s">
        <v>327</v>
      </c>
      <c r="D1024" s="59">
        <v>390543.32019999996</v>
      </c>
      <c r="E1024" s="65">
        <v>3911525.6777919997</v>
      </c>
      <c r="F1024" s="58">
        <f t="shared" si="15"/>
        <v>4.6876999902785241E-3</v>
      </c>
    </row>
    <row r="1025" spans="1:6" x14ac:dyDescent="0.3">
      <c r="A1025" s="65" t="s">
        <v>314</v>
      </c>
      <c r="B1025" s="261"/>
      <c r="C1025" s="261" t="s">
        <v>315</v>
      </c>
      <c r="D1025" s="59">
        <v>90879.286199999988</v>
      </c>
      <c r="E1025" s="65">
        <v>371278.23584100005</v>
      </c>
      <c r="F1025" s="58">
        <f t="shared" si="15"/>
        <v>4.4495195121023402E-4</v>
      </c>
    </row>
    <row r="1026" spans="1:6" x14ac:dyDescent="0.3">
      <c r="A1026" s="65" t="s">
        <v>643</v>
      </c>
      <c r="B1026" s="261"/>
      <c r="C1026" s="261" t="s">
        <v>644</v>
      </c>
      <c r="D1026" s="59">
        <v>367160.9078000001</v>
      </c>
      <c r="E1026" s="65">
        <v>1451864.3777189995</v>
      </c>
      <c r="F1026" s="58">
        <f t="shared" si="15"/>
        <v>1.7399616389993701E-3</v>
      </c>
    </row>
    <row r="1027" spans="1:6" x14ac:dyDescent="0.3">
      <c r="A1027" s="65" t="s">
        <v>468</v>
      </c>
      <c r="B1027" s="261"/>
      <c r="C1027" s="261" t="s">
        <v>469</v>
      </c>
      <c r="D1027" s="59">
        <v>334605.19289999997</v>
      </c>
      <c r="E1027" s="65">
        <v>100.38155700000002</v>
      </c>
      <c r="F1027" s="58">
        <f t="shared" si="15"/>
        <v>1.2030053297225619E-7</v>
      </c>
    </row>
    <row r="1028" spans="1:6" x14ac:dyDescent="0.3">
      <c r="A1028" s="65" t="s">
        <v>433</v>
      </c>
      <c r="B1028" s="261"/>
      <c r="C1028" s="261" t="s">
        <v>434</v>
      </c>
      <c r="D1028" s="59">
        <v>150497.26809999999</v>
      </c>
      <c r="E1028" s="65">
        <v>454697.39611099998</v>
      </c>
      <c r="F1028" s="58">
        <f t="shared" si="15"/>
        <v>5.4492419452360536E-4</v>
      </c>
    </row>
    <row r="1029" spans="1:6" x14ac:dyDescent="0.3">
      <c r="A1029" s="65" t="s">
        <v>364</v>
      </c>
      <c r="B1029" s="261"/>
      <c r="C1029" s="261" t="s">
        <v>365</v>
      </c>
      <c r="D1029" s="59">
        <v>1796208.309300001</v>
      </c>
      <c r="E1029" s="65">
        <v>2292680.2859879993</v>
      </c>
      <c r="F1029" s="58">
        <f t="shared" si="15"/>
        <v>2.7476228560525417E-3</v>
      </c>
    </row>
    <row r="1030" spans="1:6" x14ac:dyDescent="0.3">
      <c r="A1030" s="65" t="s">
        <v>249</v>
      </c>
      <c r="B1030" s="261"/>
      <c r="C1030" s="261" t="s">
        <v>250</v>
      </c>
      <c r="D1030" s="59">
        <v>422373.80639999994</v>
      </c>
      <c r="E1030" s="65">
        <v>1763326.1669570003</v>
      </c>
      <c r="F1030" s="58">
        <f t="shared" si="15"/>
        <v>2.1132276090203772E-3</v>
      </c>
    </row>
    <row r="1031" spans="1:6" x14ac:dyDescent="0.3">
      <c r="A1031" s="65" t="s">
        <v>566</v>
      </c>
      <c r="B1031" s="261"/>
      <c r="C1031" s="261" t="s">
        <v>567</v>
      </c>
      <c r="D1031" s="59">
        <v>71558.75</v>
      </c>
      <c r="E1031" s="65">
        <v>142695.30337499999</v>
      </c>
      <c r="F1031" s="58">
        <f t="shared" si="15"/>
        <v>1.7101070716257451E-4</v>
      </c>
    </row>
    <row r="1032" spans="1:6" x14ac:dyDescent="0.3">
      <c r="A1032" s="65" t="s">
        <v>1594</v>
      </c>
      <c r="B1032" s="261"/>
      <c r="C1032" s="261" t="s">
        <v>1719</v>
      </c>
      <c r="D1032" s="59">
        <v>413533.39290000009</v>
      </c>
      <c r="E1032" s="65">
        <v>1125844.662182</v>
      </c>
      <c r="F1032" s="58">
        <f t="shared" si="15"/>
        <v>1.3492489751325964E-3</v>
      </c>
    </row>
    <row r="1033" spans="1:6" x14ac:dyDescent="0.3">
      <c r="A1033" s="65" t="s">
        <v>750</v>
      </c>
      <c r="B1033" s="261"/>
      <c r="C1033" s="261" t="s">
        <v>751</v>
      </c>
      <c r="D1033" s="59">
        <v>112625.24690000001</v>
      </c>
      <c r="E1033" s="65">
        <v>278556.02315899997</v>
      </c>
      <c r="F1033" s="58">
        <f t="shared" si="15"/>
        <v>3.3383062636356428E-4</v>
      </c>
    </row>
    <row r="1034" spans="1:6" x14ac:dyDescent="0.3">
      <c r="A1034" s="65" t="s">
        <v>272</v>
      </c>
      <c r="B1034" s="261"/>
      <c r="C1034" s="261" t="s">
        <v>273</v>
      </c>
      <c r="D1034" s="59">
        <v>781237.33689999976</v>
      </c>
      <c r="E1034" s="65">
        <v>4286180.5251619983</v>
      </c>
      <c r="F1034" s="58">
        <f t="shared" ref="F1034:F1069" si="16">E1034/$E$1070</f>
        <v>5.1366985829109351E-3</v>
      </c>
    </row>
    <row r="1035" spans="1:6" x14ac:dyDescent="0.3">
      <c r="A1035" s="65" t="s">
        <v>621</v>
      </c>
      <c r="B1035" s="261"/>
      <c r="C1035" s="261" t="s">
        <v>622</v>
      </c>
      <c r="D1035" s="59">
        <v>155874.80929999999</v>
      </c>
      <c r="E1035" s="65">
        <v>414533.46785199997</v>
      </c>
      <c r="F1035" s="58">
        <f t="shared" si="16"/>
        <v>4.9679043250378365E-4</v>
      </c>
    </row>
    <row r="1036" spans="1:6" x14ac:dyDescent="0.3">
      <c r="A1036" s="65" t="s">
        <v>1654</v>
      </c>
      <c r="B1036" s="261"/>
      <c r="C1036" s="261" t="s">
        <v>1775</v>
      </c>
      <c r="D1036" s="59">
        <v>36154.42</v>
      </c>
      <c r="E1036" s="65">
        <v>157040.33871200003</v>
      </c>
      <c r="F1036" s="58">
        <f t="shared" si="16"/>
        <v>1.8820226553367006E-4</v>
      </c>
    </row>
    <row r="1037" spans="1:6" x14ac:dyDescent="0.3">
      <c r="A1037" s="65" t="s">
        <v>2296</v>
      </c>
      <c r="B1037" s="261"/>
      <c r="C1037" s="261" t="s">
        <v>2434</v>
      </c>
      <c r="D1037" s="59">
        <v>388669.23519999994</v>
      </c>
      <c r="E1037" s="65">
        <v>981933.95580799982</v>
      </c>
      <c r="F1037" s="58">
        <f t="shared" si="16"/>
        <v>1.1767816893621028E-3</v>
      </c>
    </row>
    <row r="1038" spans="1:6" x14ac:dyDescent="0.3">
      <c r="A1038" s="65" t="s">
        <v>1676</v>
      </c>
      <c r="B1038" s="261"/>
      <c r="C1038" s="261" t="s">
        <v>1094</v>
      </c>
      <c r="D1038" s="59">
        <v>13324.903899999999</v>
      </c>
      <c r="E1038" s="65">
        <v>20112.609947000001</v>
      </c>
      <c r="F1038" s="58">
        <f t="shared" si="16"/>
        <v>2.4103607957457773E-5</v>
      </c>
    </row>
    <row r="1039" spans="1:6" x14ac:dyDescent="0.3">
      <c r="A1039" s="65" t="s">
        <v>435</v>
      </c>
      <c r="B1039" s="261"/>
      <c r="C1039" s="261" t="s">
        <v>436</v>
      </c>
      <c r="D1039" s="59">
        <v>124986.13879999999</v>
      </c>
      <c r="E1039" s="65">
        <v>258858.79206800001</v>
      </c>
      <c r="F1039" s="58">
        <f t="shared" si="16"/>
        <v>3.1022482197934863E-4</v>
      </c>
    </row>
    <row r="1040" spans="1:6" x14ac:dyDescent="0.3">
      <c r="A1040" s="65" t="s">
        <v>1914</v>
      </c>
      <c r="B1040" s="261"/>
      <c r="C1040" s="261" t="s">
        <v>953</v>
      </c>
      <c r="D1040" s="59">
        <v>1391.5170000000001</v>
      </c>
      <c r="E1040" s="65">
        <v>42868.325066999998</v>
      </c>
      <c r="F1040" s="58">
        <f t="shared" si="16"/>
        <v>5.1374799388577217E-5</v>
      </c>
    </row>
    <row r="1041" spans="1:6" x14ac:dyDescent="0.3">
      <c r="A1041" s="65" t="s">
        <v>1915</v>
      </c>
      <c r="B1041" s="261"/>
      <c r="C1041" s="261" t="s">
        <v>744</v>
      </c>
      <c r="D1041" s="59">
        <v>1618.296</v>
      </c>
      <c r="E1041" s="65">
        <v>44597.648485999998</v>
      </c>
      <c r="F1041" s="58">
        <f t="shared" si="16"/>
        <v>5.3447276995067262E-5</v>
      </c>
    </row>
    <row r="1042" spans="1:6" x14ac:dyDescent="0.3">
      <c r="A1042" s="65" t="s">
        <v>2297</v>
      </c>
      <c r="B1042" s="261"/>
      <c r="C1042" s="261" t="s">
        <v>2435</v>
      </c>
      <c r="D1042" s="59">
        <v>115525.21720000001</v>
      </c>
      <c r="E1042" s="65">
        <v>166849.60544599997</v>
      </c>
      <c r="F1042" s="58">
        <f t="shared" si="16"/>
        <v>1.999580108262761E-4</v>
      </c>
    </row>
    <row r="1043" spans="1:6" x14ac:dyDescent="0.3">
      <c r="A1043" s="65" t="s">
        <v>352</v>
      </c>
      <c r="B1043" s="261"/>
      <c r="C1043" s="261" t="s">
        <v>353</v>
      </c>
      <c r="D1043" s="59">
        <v>1907727.3815000001</v>
      </c>
      <c r="E1043" s="65">
        <v>3925149.0874659973</v>
      </c>
      <c r="F1043" s="58">
        <f t="shared" si="16"/>
        <v>4.7040267289112127E-3</v>
      </c>
    </row>
    <row r="1044" spans="1:6" x14ac:dyDescent="0.3">
      <c r="A1044" s="65" t="s">
        <v>875</v>
      </c>
      <c r="B1044" s="261"/>
      <c r="C1044" s="261" t="s">
        <v>876</v>
      </c>
      <c r="D1044" s="59">
        <v>43081.734000000004</v>
      </c>
      <c r="E1044" s="65">
        <v>76893.140476999994</v>
      </c>
      <c r="F1044" s="58">
        <f t="shared" si="16"/>
        <v>9.215124827455767E-5</v>
      </c>
    </row>
    <row r="1045" spans="1:6" x14ac:dyDescent="0.3">
      <c r="A1045" s="65" t="s">
        <v>860</v>
      </c>
      <c r="B1045" s="261"/>
      <c r="C1045" s="261" t="s">
        <v>861</v>
      </c>
      <c r="D1045" s="59">
        <v>142889.37229999996</v>
      </c>
      <c r="E1045" s="65">
        <v>453122.20407599991</v>
      </c>
      <c r="F1045" s="58">
        <f t="shared" si="16"/>
        <v>5.43036432996414E-4</v>
      </c>
    </row>
    <row r="1046" spans="1:6" x14ac:dyDescent="0.3">
      <c r="A1046" s="65" t="s">
        <v>1121</v>
      </c>
      <c r="B1046" s="261"/>
      <c r="C1046" s="261" t="s">
        <v>1122</v>
      </c>
      <c r="D1046" s="59">
        <v>8400.2920000000013</v>
      </c>
      <c r="E1046" s="65">
        <v>31284.367465999996</v>
      </c>
      <c r="F1046" s="58">
        <f t="shared" si="16"/>
        <v>3.7492206659632813E-5</v>
      </c>
    </row>
    <row r="1047" spans="1:6" x14ac:dyDescent="0.3">
      <c r="A1047" s="65" t="s">
        <v>684</v>
      </c>
      <c r="B1047" s="261"/>
      <c r="C1047" s="261" t="s">
        <v>685</v>
      </c>
      <c r="D1047" s="59">
        <v>156922.72019999998</v>
      </c>
      <c r="E1047" s="65">
        <v>419862.43016700004</v>
      </c>
      <c r="F1047" s="58">
        <f t="shared" si="16"/>
        <v>5.0317683480558873E-4</v>
      </c>
    </row>
    <row r="1048" spans="1:6" x14ac:dyDescent="0.3">
      <c r="A1048" s="65" t="s">
        <v>1656</v>
      </c>
      <c r="B1048" s="261"/>
      <c r="C1048" s="261" t="s">
        <v>1777</v>
      </c>
      <c r="D1048" s="59">
        <v>101930.56740000001</v>
      </c>
      <c r="E1048" s="65">
        <v>262562.94856600004</v>
      </c>
      <c r="F1048" s="58">
        <f t="shared" si="16"/>
        <v>3.1466400397890708E-4</v>
      </c>
    </row>
    <row r="1049" spans="1:6" x14ac:dyDescent="0.3">
      <c r="A1049" s="65" t="s">
        <v>291</v>
      </c>
      <c r="B1049" s="261"/>
      <c r="C1049" s="261" t="s">
        <v>292</v>
      </c>
      <c r="D1049" s="59">
        <v>85189.187800000014</v>
      </c>
      <c r="E1049" s="65">
        <v>3067355.9716080013</v>
      </c>
      <c r="F1049" s="58">
        <f t="shared" si="16"/>
        <v>3.6760194723825133E-3</v>
      </c>
    </row>
    <row r="1050" spans="1:6" x14ac:dyDescent="0.3">
      <c r="A1050" s="65" t="s">
        <v>781</v>
      </c>
      <c r="B1050" s="261"/>
      <c r="C1050" s="261" t="s">
        <v>782</v>
      </c>
      <c r="D1050" s="59">
        <v>37632.620000000003</v>
      </c>
      <c r="E1050" s="65">
        <v>120973.820252</v>
      </c>
      <c r="F1050" s="58">
        <f t="shared" si="16"/>
        <v>1.4497897309966528E-4</v>
      </c>
    </row>
    <row r="1051" spans="1:6" x14ac:dyDescent="0.3">
      <c r="A1051" s="65" t="s">
        <v>453</v>
      </c>
      <c r="B1051" s="261"/>
      <c r="C1051" s="261" t="s">
        <v>454</v>
      </c>
      <c r="D1051" s="59">
        <v>76003.624100000001</v>
      </c>
      <c r="E1051" s="65">
        <v>2232469.6514149993</v>
      </c>
      <c r="F1051" s="58">
        <f t="shared" si="16"/>
        <v>2.6754644671392312E-3</v>
      </c>
    </row>
    <row r="1052" spans="1:6" x14ac:dyDescent="0.3">
      <c r="A1052" s="65" t="s">
        <v>112</v>
      </c>
      <c r="B1052" s="261"/>
      <c r="C1052" s="261" t="s">
        <v>113</v>
      </c>
      <c r="D1052" s="59">
        <v>1484599.32</v>
      </c>
      <c r="E1052" s="65">
        <v>1122654.0057870003</v>
      </c>
      <c r="F1052" s="58">
        <f t="shared" si="16"/>
        <v>1.3454251884100034E-3</v>
      </c>
    </row>
    <row r="1053" spans="1:6" x14ac:dyDescent="0.3">
      <c r="A1053" s="65" t="s">
        <v>1601</v>
      </c>
      <c r="B1053" s="261"/>
      <c r="C1053" s="261" t="s">
        <v>347</v>
      </c>
      <c r="D1053" s="59">
        <v>256985.4578</v>
      </c>
      <c r="E1053" s="65">
        <v>1082474.1453459999</v>
      </c>
      <c r="F1053" s="58">
        <f t="shared" si="16"/>
        <v>1.2972723327434666E-3</v>
      </c>
    </row>
    <row r="1054" spans="1:6" x14ac:dyDescent="0.3">
      <c r="A1054" s="65" t="s">
        <v>485</v>
      </c>
      <c r="B1054" s="261"/>
      <c r="C1054" s="261" t="s">
        <v>486</v>
      </c>
      <c r="D1054" s="59">
        <v>78717.258899999986</v>
      </c>
      <c r="E1054" s="65">
        <v>1457615.3547770004</v>
      </c>
      <c r="F1054" s="58">
        <f t="shared" si="16"/>
        <v>1.7468537975379023E-3</v>
      </c>
    </row>
    <row r="1055" spans="1:6" x14ac:dyDescent="0.3">
      <c r="A1055" s="65" t="s">
        <v>591</v>
      </c>
      <c r="B1055" s="261"/>
      <c r="C1055" s="261" t="s">
        <v>592</v>
      </c>
      <c r="D1055" s="59">
        <v>418042.98250000004</v>
      </c>
      <c r="E1055" s="65">
        <v>1765604.5365980004</v>
      </c>
      <c r="F1055" s="58">
        <f t="shared" si="16"/>
        <v>2.1159580815325748E-3</v>
      </c>
    </row>
    <row r="1056" spans="1:6" x14ac:dyDescent="0.3">
      <c r="A1056" s="65" t="s">
        <v>386</v>
      </c>
      <c r="B1056" s="261"/>
      <c r="C1056" s="261" t="s">
        <v>387</v>
      </c>
      <c r="D1056" s="59">
        <v>2497859.7679000003</v>
      </c>
      <c r="E1056" s="65">
        <v>5731339.2374519994</v>
      </c>
      <c r="F1056" s="58">
        <f t="shared" si="16"/>
        <v>6.8686239336801652E-3</v>
      </c>
    </row>
    <row r="1057" spans="1:6" x14ac:dyDescent="0.3">
      <c r="A1057" s="65" t="s">
        <v>525</v>
      </c>
      <c r="B1057" s="261"/>
      <c r="C1057" s="261" t="s">
        <v>526</v>
      </c>
      <c r="D1057" s="59">
        <v>1693033.5182999996</v>
      </c>
      <c r="E1057" s="65">
        <v>3675237.1615269999</v>
      </c>
      <c r="F1057" s="58">
        <f t="shared" si="16"/>
        <v>4.4045241232026321E-3</v>
      </c>
    </row>
    <row r="1058" spans="1:6" x14ac:dyDescent="0.3">
      <c r="A1058" s="65" t="s">
        <v>835</v>
      </c>
      <c r="B1058" s="261"/>
      <c r="C1058" s="261" t="s">
        <v>836</v>
      </c>
      <c r="D1058" s="59">
        <v>12018.762000000001</v>
      </c>
      <c r="E1058" s="65">
        <v>364621.59592699999</v>
      </c>
      <c r="F1058" s="58">
        <f t="shared" si="16"/>
        <v>4.3697441675678259E-4</v>
      </c>
    </row>
    <row r="1059" spans="1:6" x14ac:dyDescent="0.3">
      <c r="A1059" s="65" t="s">
        <v>281</v>
      </c>
      <c r="B1059" s="261"/>
      <c r="C1059" s="261" t="s">
        <v>282</v>
      </c>
      <c r="D1059" s="59">
        <v>1950381.4608000005</v>
      </c>
      <c r="E1059" s="65">
        <v>3331056.4969049986</v>
      </c>
      <c r="F1059" s="58">
        <f t="shared" si="16"/>
        <v>3.9920467854305938E-3</v>
      </c>
    </row>
    <row r="1060" spans="1:6" x14ac:dyDescent="0.3">
      <c r="A1060" s="65" t="s">
        <v>742</v>
      </c>
      <c r="B1060" s="261"/>
      <c r="C1060" s="261" t="s">
        <v>743</v>
      </c>
      <c r="D1060" s="59">
        <v>522218.98660000012</v>
      </c>
      <c r="E1060" s="65">
        <v>862131.32497700001</v>
      </c>
      <c r="F1060" s="58">
        <f t="shared" si="16"/>
        <v>1.0332063078759626E-3</v>
      </c>
    </row>
    <row r="1061" spans="1:6" x14ac:dyDescent="0.3">
      <c r="A1061" s="65" t="s">
        <v>2298</v>
      </c>
      <c r="B1061" s="261"/>
      <c r="C1061" s="261" t="s">
        <v>2436</v>
      </c>
      <c r="D1061" s="59">
        <v>16042.465</v>
      </c>
      <c r="E1061" s="65">
        <v>18477.711187000001</v>
      </c>
      <c r="F1061" s="58">
        <f t="shared" si="16"/>
        <v>2.214429194302615E-5</v>
      </c>
    </row>
    <row r="1062" spans="1:6" x14ac:dyDescent="0.3">
      <c r="A1062" s="65" t="s">
        <v>2299</v>
      </c>
      <c r="B1062" s="261"/>
      <c r="C1062" s="261" t="s">
        <v>269</v>
      </c>
      <c r="D1062" s="59">
        <v>246879.41420000003</v>
      </c>
      <c r="E1062" s="65">
        <v>352272.23611999996</v>
      </c>
      <c r="F1062" s="58">
        <f t="shared" si="16"/>
        <v>4.2217454105204267E-4</v>
      </c>
    </row>
    <row r="1063" spans="1:6" x14ac:dyDescent="0.3">
      <c r="A1063" s="65" t="s">
        <v>641</v>
      </c>
      <c r="B1063" s="261"/>
      <c r="C1063" s="261" t="s">
        <v>642</v>
      </c>
      <c r="D1063" s="59">
        <v>446452.37680000009</v>
      </c>
      <c r="E1063" s="65">
        <v>1385788.1775870004</v>
      </c>
      <c r="F1063" s="58">
        <f t="shared" si="16"/>
        <v>1.6607737649493495E-3</v>
      </c>
    </row>
    <row r="1064" spans="1:6" x14ac:dyDescent="0.3">
      <c r="A1064" s="65" t="s">
        <v>427</v>
      </c>
      <c r="B1064" s="261"/>
      <c r="C1064" s="261" t="s">
        <v>428</v>
      </c>
      <c r="D1064" s="59">
        <v>277043.93479999993</v>
      </c>
      <c r="E1064" s="65">
        <v>858753.08470000001</v>
      </c>
      <c r="F1064" s="58">
        <f t="shared" si="16"/>
        <v>1.0291577145090411E-3</v>
      </c>
    </row>
    <row r="1065" spans="1:6" x14ac:dyDescent="0.3">
      <c r="A1065" s="65" t="s">
        <v>2300</v>
      </c>
      <c r="B1065" s="261"/>
      <c r="C1065" s="261" t="s">
        <v>2437</v>
      </c>
      <c r="D1065" s="59">
        <v>5804.8289999999997</v>
      </c>
      <c r="E1065" s="65">
        <v>68493.499303000004</v>
      </c>
      <c r="F1065" s="58">
        <f t="shared" si="16"/>
        <v>8.2084844243706609E-5</v>
      </c>
    </row>
    <row r="1066" spans="1:6" x14ac:dyDescent="0.3">
      <c r="A1066" s="65" t="s">
        <v>595</v>
      </c>
      <c r="B1066" s="261"/>
      <c r="C1066" s="261" t="s">
        <v>596</v>
      </c>
      <c r="D1066" s="59">
        <v>657306.70119999989</v>
      </c>
      <c r="E1066" s="65">
        <v>1040056.393312</v>
      </c>
      <c r="F1066" s="58">
        <f t="shared" si="16"/>
        <v>1.2464375147780988E-3</v>
      </c>
    </row>
    <row r="1067" spans="1:6" x14ac:dyDescent="0.3">
      <c r="A1067" s="65" t="s">
        <v>277</v>
      </c>
      <c r="B1067" s="261"/>
      <c r="C1067" s="261" t="s">
        <v>278</v>
      </c>
      <c r="D1067" s="59">
        <v>2817399.9157000007</v>
      </c>
      <c r="E1067" s="65">
        <v>4924815.0526439995</v>
      </c>
      <c r="F1067" s="58">
        <f t="shared" si="16"/>
        <v>5.9020590368294738E-3</v>
      </c>
    </row>
    <row r="1068" spans="1:6" x14ac:dyDescent="0.3">
      <c r="A1068" s="65" t="s">
        <v>736</v>
      </c>
      <c r="B1068" s="261"/>
      <c r="C1068" s="261" t="s">
        <v>737</v>
      </c>
      <c r="D1068" s="59">
        <v>299996.89180000033</v>
      </c>
      <c r="E1068" s="65">
        <v>1484654.6178309997</v>
      </c>
      <c r="F1068" s="58">
        <f t="shared" si="16"/>
        <v>1.7792585325687919E-3</v>
      </c>
    </row>
    <row r="1069" spans="1:6" ht="13.5" thickBot="1" x14ac:dyDescent="0.35">
      <c r="A1069" s="65" t="s">
        <v>851</v>
      </c>
      <c r="B1069" s="261"/>
      <c r="C1069" s="261" t="s">
        <v>852</v>
      </c>
      <c r="D1069" s="59">
        <v>37849.035400000001</v>
      </c>
      <c r="E1069" s="65">
        <v>78131.763776000007</v>
      </c>
      <c r="F1069" s="58">
        <f t="shared" si="16"/>
        <v>9.3635654847585385E-5</v>
      </c>
    </row>
    <row r="1070" spans="1:6" s="13" customFormat="1" ht="13.5" thickBot="1" x14ac:dyDescent="0.35">
      <c r="A1070" s="102" t="s">
        <v>1550</v>
      </c>
      <c r="B1070" s="223"/>
      <c r="C1070" s="223"/>
      <c r="D1070" s="263">
        <v>227425970.59750003</v>
      </c>
      <c r="E1070" s="264">
        <v>834423210.93581605</v>
      </c>
      <c r="F1070" s="184">
        <v>1</v>
      </c>
    </row>
    <row r="1071" spans="1:6" ht="14.5" x14ac:dyDescent="0.35">
      <c r="A1071" s="179"/>
      <c r="B1071" s="269"/>
      <c r="C1071" s="180"/>
      <c r="D1071" s="181"/>
      <c r="E1071" s="182"/>
      <c r="F1071" s="183"/>
    </row>
  </sheetData>
  <sortState xmlns:xlrd2="http://schemas.microsoft.com/office/spreadsheetml/2017/richdata2" ref="A9:F770">
    <sortCondition ref="B9:B770"/>
  </sortState>
  <mergeCells count="1">
    <mergeCell ref="E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295C-CE98-4187-8D96-3C4B6FCB3684}">
  <sheetPr>
    <tabColor rgb="FFFFDD71"/>
  </sheetPr>
  <dimension ref="A1:J181"/>
  <sheetViews>
    <sheetView topLeftCell="A153" zoomScale="93" zoomScaleNormal="93" workbookViewId="0">
      <selection activeCell="E191" sqref="E191"/>
    </sheetView>
  </sheetViews>
  <sheetFormatPr defaultColWidth="17.19921875" defaultRowHeight="13" x14ac:dyDescent="0.3"/>
  <cols>
    <col min="1" max="1" width="35.796875" style="13" customWidth="1"/>
    <col min="2" max="2" width="42.69921875" style="13" customWidth="1"/>
    <col min="3" max="3" width="33" style="13" customWidth="1"/>
    <col min="4" max="4" width="17" style="13" bestFit="1" customWidth="1"/>
    <col min="5" max="6" width="17.19921875" style="13"/>
    <col min="7" max="7" width="17.19921875" style="156"/>
    <col min="8" max="8" width="17.19921875" style="176"/>
    <col min="9" max="16384" width="17.19921875" style="13"/>
  </cols>
  <sheetData>
    <row r="1" spans="1:10" ht="14" x14ac:dyDescent="0.3">
      <c r="A1" s="60" t="s">
        <v>5</v>
      </c>
      <c r="B1" s="60"/>
      <c r="C1" s="60"/>
      <c r="D1" s="61"/>
      <c r="E1" s="61"/>
      <c r="F1" s="61"/>
      <c r="G1" s="108"/>
      <c r="H1" s="165"/>
      <c r="I1" s="61"/>
    </row>
    <row r="2" spans="1:10" x14ac:dyDescent="0.3">
      <c r="A2" s="62" t="s">
        <v>6</v>
      </c>
      <c r="B2" s="62"/>
      <c r="C2" s="62"/>
      <c r="D2" s="61"/>
      <c r="E2" s="61"/>
      <c r="F2" s="61"/>
      <c r="G2" s="108"/>
      <c r="H2" s="165"/>
      <c r="I2" s="61"/>
    </row>
    <row r="3" spans="1:10" ht="13.5" thickBot="1" x14ac:dyDescent="0.35">
      <c r="A3" s="62"/>
      <c r="B3" s="62"/>
      <c r="C3" s="62"/>
      <c r="D3" s="61"/>
      <c r="E3" s="61"/>
      <c r="F3" s="61"/>
      <c r="G3" s="108"/>
      <c r="H3" s="165"/>
      <c r="I3" s="61"/>
      <c r="J3" s="68"/>
    </row>
    <row r="4" spans="1:10" ht="13.5" thickBot="1" x14ac:dyDescent="0.35">
      <c r="A4" s="63" t="s">
        <v>230</v>
      </c>
      <c r="B4" s="63"/>
      <c r="C4" s="107" t="s">
        <v>1511</v>
      </c>
      <c r="D4" s="100"/>
      <c r="E4" s="63"/>
      <c r="F4" s="63"/>
      <c r="G4" s="270" t="s">
        <v>9</v>
      </c>
      <c r="H4" s="270"/>
    </row>
    <row r="5" spans="1:10" ht="13.5" thickTop="1" x14ac:dyDescent="0.3"/>
    <row r="6" spans="1:10" ht="31.5" x14ac:dyDescent="0.3">
      <c r="A6" s="12" t="s">
        <v>84</v>
      </c>
      <c r="B6" s="12" t="s">
        <v>1512</v>
      </c>
      <c r="C6" s="12" t="s">
        <v>1513</v>
      </c>
      <c r="D6" s="12" t="s">
        <v>233</v>
      </c>
      <c r="E6" s="12" t="s">
        <v>234</v>
      </c>
      <c r="F6" s="12" t="s">
        <v>86</v>
      </c>
      <c r="G6" s="110" t="s">
        <v>13</v>
      </c>
      <c r="H6" s="166" t="s">
        <v>14</v>
      </c>
    </row>
    <row r="7" spans="1:10" s="105" customFormat="1" ht="14" x14ac:dyDescent="0.3">
      <c r="A7" s="105" t="s">
        <v>1535</v>
      </c>
      <c r="B7" s="105" t="s">
        <v>1514</v>
      </c>
      <c r="C7" s="105" t="s">
        <v>1515</v>
      </c>
      <c r="E7" s="177" t="s">
        <v>1536</v>
      </c>
      <c r="G7" s="154">
        <f>H7*$G$15/100</f>
        <v>15101.067232212801</v>
      </c>
      <c r="H7" s="167">
        <v>47.56</v>
      </c>
      <c r="I7" s="159"/>
    </row>
    <row r="8" spans="1:10" s="105" customFormat="1" ht="11.5" x14ac:dyDescent="0.3">
      <c r="A8" s="106" t="s">
        <v>1517</v>
      </c>
      <c r="B8" s="106"/>
      <c r="C8" s="106"/>
      <c r="D8" s="106"/>
      <c r="E8" s="106"/>
      <c r="F8" s="106"/>
      <c r="G8" s="154"/>
      <c r="H8" s="168"/>
    </row>
    <row r="9" spans="1:10" s="105" customFormat="1" ht="14" x14ac:dyDescent="0.3">
      <c r="A9" s="105" t="s">
        <v>1535</v>
      </c>
      <c r="B9" s="13" t="s">
        <v>1518</v>
      </c>
      <c r="C9" s="105" t="s">
        <v>1515</v>
      </c>
      <c r="E9" s="177" t="s">
        <v>1536</v>
      </c>
      <c r="G9" s="154">
        <f>H9*$G$15/100</f>
        <v>5086.6084327175995</v>
      </c>
      <c r="H9" s="167">
        <v>16.02</v>
      </c>
      <c r="I9" s="159"/>
      <c r="J9" s="159"/>
    </row>
    <row r="10" spans="1:10" s="105" customFormat="1" ht="11.5" x14ac:dyDescent="0.3">
      <c r="A10" s="106" t="s">
        <v>1519</v>
      </c>
      <c r="B10" s="106"/>
      <c r="C10" s="106"/>
      <c r="D10" s="106"/>
      <c r="E10" s="106"/>
      <c r="F10" s="106"/>
      <c r="G10" s="154"/>
      <c r="H10" s="168"/>
    </row>
    <row r="11" spans="1:10" s="105" customFormat="1" ht="14" x14ac:dyDescent="0.3">
      <c r="A11" s="105" t="s">
        <v>1535</v>
      </c>
      <c r="B11" s="13" t="s">
        <v>1520</v>
      </c>
      <c r="C11" s="105" t="s">
        <v>1515</v>
      </c>
      <c r="E11" s="177" t="s">
        <v>1536</v>
      </c>
      <c r="G11" s="154">
        <f>H11*$G$15/100</f>
        <v>10843.175903701998</v>
      </c>
      <c r="H11" s="167">
        <v>34.15</v>
      </c>
    </row>
    <row r="12" spans="1:10" s="105" customFormat="1" ht="11.5" x14ac:dyDescent="0.3">
      <c r="A12" s="106" t="s">
        <v>1521</v>
      </c>
      <c r="C12" s="106"/>
      <c r="E12" s="106"/>
      <c r="G12" s="154"/>
      <c r="H12" s="168"/>
    </row>
    <row r="13" spans="1:10" s="105" customFormat="1" ht="14" x14ac:dyDescent="0.3">
      <c r="A13" s="105" t="s">
        <v>1535</v>
      </c>
      <c r="B13" s="105" t="s">
        <v>10</v>
      </c>
      <c r="C13" s="105" t="s">
        <v>1515</v>
      </c>
      <c r="E13" s="177" t="s">
        <v>1536</v>
      </c>
      <c r="G13" s="154">
        <f>H13*$G$15/100</f>
        <v>720.76161936759991</v>
      </c>
      <c r="H13" s="167">
        <v>2.27</v>
      </c>
      <c r="I13" s="159"/>
      <c r="J13" s="159"/>
    </row>
    <row r="14" spans="1:10" s="105" customFormat="1" ht="12" thickBot="1" x14ac:dyDescent="0.35">
      <c r="A14" s="106" t="s">
        <v>1522</v>
      </c>
      <c r="E14" s="106"/>
      <c r="G14" s="155"/>
      <c r="H14" s="168"/>
    </row>
    <row r="15" spans="1:10" ht="13.5" thickBot="1" x14ac:dyDescent="0.35">
      <c r="A15" s="102" t="s">
        <v>29</v>
      </c>
      <c r="B15" s="103"/>
      <c r="C15" s="103"/>
      <c r="D15" s="103"/>
      <c r="E15" s="104"/>
      <c r="F15" s="152">
        <v>2222.9713999999999</v>
      </c>
      <c r="G15" s="111">
        <v>31751.613187999999</v>
      </c>
      <c r="H15" s="169"/>
      <c r="J15" s="105"/>
    </row>
    <row r="16" spans="1:10" x14ac:dyDescent="0.3">
      <c r="A16" s="147"/>
      <c r="B16" s="147"/>
      <c r="C16" s="147"/>
      <c r="D16" s="147"/>
      <c r="E16" s="148"/>
      <c r="F16" s="149"/>
      <c r="G16" s="150"/>
      <c r="H16" s="170"/>
      <c r="J16" s="105"/>
    </row>
    <row r="17" spans="1:10" ht="31.5" x14ac:dyDescent="0.3">
      <c r="A17" s="12" t="s">
        <v>84</v>
      </c>
      <c r="B17" s="12" t="s">
        <v>1512</v>
      </c>
      <c r="C17" s="12" t="s">
        <v>1513</v>
      </c>
      <c r="D17" s="12" t="s">
        <v>233</v>
      </c>
      <c r="E17" s="12" t="s">
        <v>234</v>
      </c>
      <c r="F17" s="12" t="s">
        <v>86</v>
      </c>
      <c r="G17" s="110" t="s">
        <v>13</v>
      </c>
      <c r="H17" s="166" t="s">
        <v>14</v>
      </c>
      <c r="J17" s="105"/>
    </row>
    <row r="18" spans="1:10" x14ac:dyDescent="0.3">
      <c r="A18" s="105" t="s">
        <v>1913</v>
      </c>
      <c r="B18" s="13" t="s">
        <v>1514</v>
      </c>
      <c r="C18" s="105" t="s">
        <v>1515</v>
      </c>
      <c r="E18" s="13" t="s">
        <v>1516</v>
      </c>
      <c r="G18" s="154">
        <f>H18*$G$26/100</f>
        <v>43114.986846025997</v>
      </c>
      <c r="H18" s="167">
        <v>38.299999999999997</v>
      </c>
      <c r="I18" s="178"/>
      <c r="J18" s="105"/>
    </row>
    <row r="19" spans="1:10" x14ac:dyDescent="0.3">
      <c r="A19" s="106" t="s">
        <v>1517</v>
      </c>
      <c r="C19" s="105"/>
      <c r="G19" s="154"/>
      <c r="H19" s="168"/>
      <c r="J19" s="105"/>
    </row>
    <row r="20" spans="1:10" x14ac:dyDescent="0.3">
      <c r="A20" s="105" t="s">
        <v>1913</v>
      </c>
      <c r="B20" s="13" t="s">
        <v>1518</v>
      </c>
      <c r="C20" s="105" t="s">
        <v>1515</v>
      </c>
      <c r="E20" s="13" t="s">
        <v>1516</v>
      </c>
      <c r="G20" s="154">
        <f>H20*$G$26/100</f>
        <v>19666.287733683399</v>
      </c>
      <c r="H20" s="167">
        <v>17.47</v>
      </c>
      <c r="I20" s="178"/>
      <c r="J20" s="105"/>
    </row>
    <row r="21" spans="1:10" x14ac:dyDescent="0.3">
      <c r="A21" s="106" t="s">
        <v>1519</v>
      </c>
      <c r="C21" s="105"/>
      <c r="G21" s="154"/>
      <c r="H21" s="168"/>
      <c r="J21" s="105"/>
    </row>
    <row r="22" spans="1:10" x14ac:dyDescent="0.3">
      <c r="A22" s="105" t="s">
        <v>1913</v>
      </c>
      <c r="B22" s="13" t="s">
        <v>1520</v>
      </c>
      <c r="C22" s="105" t="s">
        <v>1515</v>
      </c>
      <c r="E22" s="13" t="s">
        <v>1516</v>
      </c>
      <c r="G22" s="154">
        <f>H22*$G$26/100</f>
        <v>7249.6218090968005</v>
      </c>
      <c r="H22" s="167">
        <v>6.44</v>
      </c>
      <c r="J22" s="105"/>
    </row>
    <row r="23" spans="1:10" x14ac:dyDescent="0.3">
      <c r="A23" s="106" t="s">
        <v>1521</v>
      </c>
      <c r="C23" s="105"/>
      <c r="G23" s="154"/>
      <c r="H23" s="168"/>
      <c r="J23" s="105"/>
    </row>
    <row r="24" spans="1:10" x14ac:dyDescent="0.3">
      <c r="A24" s="105" t="s">
        <v>1913</v>
      </c>
      <c r="B24" s="13" t="s">
        <v>10</v>
      </c>
      <c r="C24" s="105" t="s">
        <v>1515</v>
      </c>
      <c r="E24" s="13" t="s">
        <v>1516</v>
      </c>
      <c r="G24" s="154">
        <f>H24*$G$26/100</f>
        <v>42540.870833193796</v>
      </c>
      <c r="H24" s="167">
        <v>37.79</v>
      </c>
      <c r="J24" s="105"/>
    </row>
    <row r="25" spans="1:10" s="105" customFormat="1" ht="13.5" thickBot="1" x14ac:dyDescent="0.35">
      <c r="A25" s="106" t="s">
        <v>1522</v>
      </c>
      <c r="B25" s="13"/>
      <c r="C25" s="106"/>
      <c r="D25" s="106"/>
      <c r="E25" s="106"/>
      <c r="F25" s="106"/>
      <c r="G25" s="155"/>
      <c r="H25" s="168"/>
    </row>
    <row r="26" spans="1:10" ht="13.5" thickBot="1" x14ac:dyDescent="0.35">
      <c r="A26" s="102" t="s">
        <v>29</v>
      </c>
      <c r="B26" s="103"/>
      <c r="C26" s="103"/>
      <c r="D26" s="103"/>
      <c r="E26" s="104"/>
      <c r="F26" s="152">
        <v>90498.321599999996</v>
      </c>
      <c r="G26" s="111">
        <v>112571.76722200001</v>
      </c>
      <c r="H26" s="169"/>
      <c r="J26" s="105"/>
    </row>
    <row r="27" spans="1:10" x14ac:dyDescent="0.3">
      <c r="J27" s="105"/>
    </row>
    <row r="28" spans="1:10" ht="42.75" customHeight="1" x14ac:dyDescent="0.3">
      <c r="A28" s="12" t="s">
        <v>84</v>
      </c>
      <c r="B28" s="12" t="s">
        <v>1512</v>
      </c>
      <c r="C28" s="12" t="s">
        <v>1513</v>
      </c>
      <c r="D28" s="12" t="s">
        <v>233</v>
      </c>
      <c r="E28" s="12" t="s">
        <v>234</v>
      </c>
      <c r="F28" s="12" t="s">
        <v>86</v>
      </c>
      <c r="G28" s="110" t="s">
        <v>13</v>
      </c>
      <c r="H28" s="166" t="s">
        <v>14</v>
      </c>
      <c r="J28" s="105"/>
    </row>
    <row r="29" spans="1:10" x14ac:dyDescent="0.3">
      <c r="A29" s="105" t="s">
        <v>1544</v>
      </c>
      <c r="B29" s="105" t="s">
        <v>1514</v>
      </c>
      <c r="C29" s="105" t="s">
        <v>1515</v>
      </c>
      <c r="D29" s="105"/>
      <c r="E29" s="105" t="s">
        <v>1545</v>
      </c>
      <c r="F29" s="105"/>
      <c r="G29" s="154">
        <f>H29*$G$37/100</f>
        <v>4402.9306157490009</v>
      </c>
      <c r="H29" s="167">
        <v>36.99</v>
      </c>
      <c r="J29" s="105"/>
    </row>
    <row r="30" spans="1:10" s="105" customFormat="1" ht="11.5" x14ac:dyDescent="0.3">
      <c r="A30" s="106" t="s">
        <v>1517</v>
      </c>
      <c r="G30" s="154"/>
      <c r="H30" s="168"/>
    </row>
    <row r="31" spans="1:10" s="105" customFormat="1" x14ac:dyDescent="0.3">
      <c r="A31" s="105" t="s">
        <v>1544</v>
      </c>
      <c r="B31" s="13" t="s">
        <v>10</v>
      </c>
      <c r="C31" s="105" t="s">
        <v>1515</v>
      </c>
      <c r="D31" s="13"/>
      <c r="E31" s="105" t="s">
        <v>1545</v>
      </c>
      <c r="G31" s="154">
        <f>H31*$G$37/100</f>
        <v>5884.857789744</v>
      </c>
      <c r="H31" s="167">
        <v>49.44</v>
      </c>
    </row>
    <row r="32" spans="1:10" s="105" customFormat="1" x14ac:dyDescent="0.3">
      <c r="A32" s="106" t="s">
        <v>1522</v>
      </c>
      <c r="B32" s="13"/>
      <c r="C32" s="106"/>
      <c r="D32" s="106"/>
      <c r="G32" s="154"/>
      <c r="H32" s="168"/>
    </row>
    <row r="33" spans="1:10" s="105" customFormat="1" x14ac:dyDescent="0.3">
      <c r="A33" s="105" t="s">
        <v>1544</v>
      </c>
      <c r="B33" s="13" t="s">
        <v>1520</v>
      </c>
      <c r="C33" s="105" t="s">
        <v>1515</v>
      </c>
      <c r="D33" s="106"/>
      <c r="E33" s="105" t="s">
        <v>1545</v>
      </c>
      <c r="G33" s="154">
        <f>H33*$G$37/100</f>
        <v>503.49814827300003</v>
      </c>
      <c r="H33" s="167">
        <v>4.2300000000000004</v>
      </c>
    </row>
    <row r="34" spans="1:10" s="105" customFormat="1" x14ac:dyDescent="0.3">
      <c r="A34" s="106" t="s">
        <v>1521</v>
      </c>
      <c r="B34" s="13"/>
      <c r="D34" s="106"/>
      <c r="G34" s="154"/>
      <c r="H34" s="168"/>
    </row>
    <row r="35" spans="1:10" s="105" customFormat="1" x14ac:dyDescent="0.3">
      <c r="A35" s="105" t="s">
        <v>1544</v>
      </c>
      <c r="B35" s="13" t="s">
        <v>1518</v>
      </c>
      <c r="C35" s="105" t="s">
        <v>1515</v>
      </c>
      <c r="E35" s="105" t="s">
        <v>1545</v>
      </c>
      <c r="G35" s="154">
        <f>H35*$G$37/100</f>
        <v>1111.7429562340001</v>
      </c>
      <c r="H35" s="167">
        <v>9.34</v>
      </c>
    </row>
    <row r="36" spans="1:10" s="105" customFormat="1" ht="12" thickBot="1" x14ac:dyDescent="0.35">
      <c r="A36" s="106" t="s">
        <v>1519</v>
      </c>
      <c r="G36" s="155"/>
      <c r="H36" s="168"/>
    </row>
    <row r="37" spans="1:10" ht="13.5" thickBot="1" x14ac:dyDescent="0.35">
      <c r="A37" s="102" t="s">
        <v>29</v>
      </c>
      <c r="B37" s="103"/>
      <c r="C37" s="103"/>
      <c r="D37" s="103"/>
      <c r="E37" s="104"/>
      <c r="F37" s="152">
        <v>11559.0327</v>
      </c>
      <c r="G37" s="111">
        <v>11903.02951</v>
      </c>
      <c r="H37" s="169"/>
      <c r="J37" s="105"/>
    </row>
    <row r="38" spans="1:10" x14ac:dyDescent="0.3">
      <c r="J38" s="105"/>
    </row>
    <row r="39" spans="1:10" ht="31.5" x14ac:dyDescent="0.3">
      <c r="A39" s="12" t="s">
        <v>84</v>
      </c>
      <c r="B39" s="12" t="s">
        <v>1512</v>
      </c>
      <c r="C39" s="12" t="s">
        <v>1513</v>
      </c>
      <c r="D39" s="12" t="s">
        <v>233</v>
      </c>
      <c r="E39" s="12" t="s">
        <v>234</v>
      </c>
      <c r="F39" s="12" t="s">
        <v>86</v>
      </c>
      <c r="G39" s="110" t="s">
        <v>13</v>
      </c>
      <c r="H39" s="166" t="s">
        <v>14</v>
      </c>
      <c r="J39" s="105"/>
    </row>
    <row r="40" spans="1:10" x14ac:dyDescent="0.3">
      <c r="A40" s="105" t="s">
        <v>1527</v>
      </c>
      <c r="B40" s="105" t="s">
        <v>1514</v>
      </c>
      <c r="C40" s="105" t="s">
        <v>1515</v>
      </c>
      <c r="D40" s="105"/>
      <c r="E40" s="105" t="s">
        <v>1528</v>
      </c>
      <c r="F40" s="105"/>
      <c r="G40" s="154">
        <f>H40*$G$48/100</f>
        <v>59151.977107860002</v>
      </c>
      <c r="H40" s="167">
        <v>40.53</v>
      </c>
      <c r="J40" s="105"/>
    </row>
    <row r="41" spans="1:10" s="105" customFormat="1" ht="11.5" x14ac:dyDescent="0.3">
      <c r="A41" s="106" t="s">
        <v>1517</v>
      </c>
      <c r="G41" s="154"/>
      <c r="H41" s="168"/>
    </row>
    <row r="42" spans="1:10" s="105" customFormat="1" x14ac:dyDescent="0.3">
      <c r="A42" s="105" t="s">
        <v>1527</v>
      </c>
      <c r="B42" s="13" t="s">
        <v>1518</v>
      </c>
      <c r="C42" s="105" t="s">
        <v>1515</v>
      </c>
      <c r="E42" s="105" t="s">
        <v>1528</v>
      </c>
      <c r="G42" s="154">
        <f>H42*$G$48/100</f>
        <v>23030.303448359999</v>
      </c>
      <c r="H42" s="167">
        <v>15.78</v>
      </c>
    </row>
    <row r="43" spans="1:10" s="105" customFormat="1" ht="11.5" x14ac:dyDescent="0.3">
      <c r="A43" s="106" t="s">
        <v>1519</v>
      </c>
      <c r="G43" s="154"/>
      <c r="H43" s="168"/>
    </row>
    <row r="44" spans="1:10" x14ac:dyDescent="0.3">
      <c r="A44" s="105" t="s">
        <v>1527</v>
      </c>
      <c r="B44" s="13" t="s">
        <v>1520</v>
      </c>
      <c r="C44" s="105" t="s">
        <v>1515</v>
      </c>
      <c r="D44" s="105"/>
      <c r="E44" s="105" t="s">
        <v>1528</v>
      </c>
      <c r="F44" s="105"/>
      <c r="G44" s="154">
        <f>H44*$G$48/100</f>
        <v>3984.3300642599997</v>
      </c>
      <c r="H44" s="167">
        <v>2.73</v>
      </c>
      <c r="J44" s="105"/>
    </row>
    <row r="45" spans="1:10" s="105" customFormat="1" ht="11.5" x14ac:dyDescent="0.3">
      <c r="A45" s="106" t="s">
        <v>1521</v>
      </c>
      <c r="G45" s="154"/>
      <c r="H45" s="168"/>
    </row>
    <row r="46" spans="1:10" x14ac:dyDescent="0.3">
      <c r="A46" s="105" t="s">
        <v>1527</v>
      </c>
      <c r="B46" s="105" t="s">
        <v>10</v>
      </c>
      <c r="C46" s="105" t="s">
        <v>1515</v>
      </c>
      <c r="D46" s="105"/>
      <c r="E46" s="105" t="s">
        <v>1528</v>
      </c>
      <c r="F46" s="105"/>
      <c r="G46" s="154">
        <f>H46*$G$48/100</f>
        <v>59779.545579519996</v>
      </c>
      <c r="H46" s="167">
        <v>40.96</v>
      </c>
      <c r="J46" s="105"/>
    </row>
    <row r="47" spans="1:10" s="105" customFormat="1" ht="12" thickBot="1" x14ac:dyDescent="0.35">
      <c r="A47" s="106" t="s">
        <v>1522</v>
      </c>
      <c r="G47" s="155"/>
      <c r="H47" s="168"/>
    </row>
    <row r="48" spans="1:10" ht="13.5" thickBot="1" x14ac:dyDescent="0.35">
      <c r="A48" s="102" t="s">
        <v>29</v>
      </c>
      <c r="B48" s="103"/>
      <c r="C48" s="103"/>
      <c r="D48" s="103"/>
      <c r="E48" s="104"/>
      <c r="F48" s="152">
        <v>134158.95079999999</v>
      </c>
      <c r="G48" s="111">
        <v>145946.1562</v>
      </c>
      <c r="H48" s="169"/>
      <c r="J48" s="105"/>
    </row>
    <row r="49" spans="1:10" x14ac:dyDescent="0.3">
      <c r="A49" s="147"/>
      <c r="B49" s="147"/>
      <c r="C49" s="147"/>
      <c r="D49" s="147"/>
      <c r="E49" s="148"/>
      <c r="F49" s="153"/>
      <c r="G49" s="150"/>
      <c r="H49" s="170"/>
      <c r="J49" s="105"/>
    </row>
    <row r="50" spans="1:10" ht="31.5" x14ac:dyDescent="0.3">
      <c r="A50" s="12" t="s">
        <v>84</v>
      </c>
      <c r="B50" s="12" t="s">
        <v>1512</v>
      </c>
      <c r="C50" s="12" t="s">
        <v>1513</v>
      </c>
      <c r="D50" s="12" t="s">
        <v>233</v>
      </c>
      <c r="E50" s="12" t="s">
        <v>234</v>
      </c>
      <c r="F50" s="12" t="s">
        <v>86</v>
      </c>
      <c r="G50" s="110" t="s">
        <v>13</v>
      </c>
      <c r="H50" s="166" t="s">
        <v>14</v>
      </c>
      <c r="J50" s="105"/>
    </row>
    <row r="51" spans="1:10" x14ac:dyDescent="0.3">
      <c r="A51" s="105" t="s">
        <v>1874</v>
      </c>
      <c r="B51" s="105" t="s">
        <v>1514</v>
      </c>
      <c r="C51" s="105" t="s">
        <v>1515</v>
      </c>
      <c r="D51" s="105"/>
      <c r="E51" s="105" t="s">
        <v>1543</v>
      </c>
      <c r="F51" s="105"/>
      <c r="G51" s="154">
        <f>H51*$G$59/100</f>
        <v>5042.6726526000002</v>
      </c>
      <c r="H51" s="167">
        <v>16.05</v>
      </c>
      <c r="J51" s="105"/>
    </row>
    <row r="52" spans="1:10" x14ac:dyDescent="0.3">
      <c r="A52" s="106" t="s">
        <v>1517</v>
      </c>
      <c r="B52" s="105"/>
      <c r="C52" s="105"/>
      <c r="D52" s="105"/>
      <c r="E52" s="105"/>
      <c r="F52" s="105"/>
      <c r="G52" s="154"/>
      <c r="H52" s="168"/>
      <c r="J52" s="105"/>
    </row>
    <row r="53" spans="1:10" x14ac:dyDescent="0.3">
      <c r="A53" s="105" t="s">
        <v>1874</v>
      </c>
      <c r="B53" s="105" t="s">
        <v>1518</v>
      </c>
      <c r="C53" s="105" t="s">
        <v>1515</v>
      </c>
      <c r="D53" s="105"/>
      <c r="E53" s="105" t="s">
        <v>1543</v>
      </c>
      <c r="F53" s="105"/>
      <c r="G53" s="154">
        <f>H53*$G$59/100</f>
        <v>8904.0089080800008</v>
      </c>
      <c r="H53" s="167">
        <v>28.34</v>
      </c>
      <c r="J53" s="105"/>
    </row>
    <row r="54" spans="1:10" x14ac:dyDescent="0.3">
      <c r="A54" s="106" t="s">
        <v>1519</v>
      </c>
      <c r="B54" s="105"/>
      <c r="C54" s="105"/>
      <c r="D54" s="105"/>
      <c r="E54" s="105"/>
      <c r="F54" s="105"/>
      <c r="G54" s="154"/>
      <c r="H54" s="168"/>
      <c r="J54" s="105"/>
    </row>
    <row r="55" spans="1:10" x14ac:dyDescent="0.3">
      <c r="A55" s="105" t="s">
        <v>1874</v>
      </c>
      <c r="B55" s="105" t="s">
        <v>1520</v>
      </c>
      <c r="C55" s="105" t="s">
        <v>1515</v>
      </c>
      <c r="D55" s="105"/>
      <c r="E55" s="105" t="s">
        <v>1543</v>
      </c>
      <c r="F55" s="105"/>
      <c r="G55" s="154">
        <f>H55*$G$59/100</f>
        <v>1894.5368283599998</v>
      </c>
      <c r="H55" s="167">
        <v>6.03</v>
      </c>
      <c r="J55" s="105"/>
    </row>
    <row r="56" spans="1:10" x14ac:dyDescent="0.3">
      <c r="A56" s="106" t="s">
        <v>1521</v>
      </c>
      <c r="B56" s="105"/>
      <c r="C56" s="105"/>
      <c r="D56" s="105"/>
      <c r="E56" s="105"/>
      <c r="F56" s="105"/>
      <c r="G56" s="154"/>
      <c r="H56" s="168"/>
      <c r="J56" s="105"/>
    </row>
    <row r="57" spans="1:10" x14ac:dyDescent="0.3">
      <c r="A57" s="105" t="s">
        <v>1874</v>
      </c>
      <c r="B57" s="105" t="s">
        <v>10</v>
      </c>
      <c r="C57" s="105" t="s">
        <v>1515</v>
      </c>
      <c r="D57" s="105"/>
      <c r="E57" s="105" t="s">
        <v>1543</v>
      </c>
      <c r="F57" s="105"/>
      <c r="G57" s="154">
        <f>H57*$G$59/100</f>
        <v>15577.30281096</v>
      </c>
      <c r="H57" s="167">
        <v>49.58</v>
      </c>
      <c r="J57" s="105"/>
    </row>
    <row r="58" spans="1:10" ht="13.5" thickBot="1" x14ac:dyDescent="0.35">
      <c r="A58" s="106" t="s">
        <v>1522</v>
      </c>
      <c r="B58" s="105"/>
      <c r="C58" s="105"/>
      <c r="D58" s="105"/>
      <c r="E58" s="105"/>
      <c r="F58" s="105"/>
      <c r="G58" s="155"/>
      <c r="H58" s="168"/>
      <c r="J58" s="105"/>
    </row>
    <row r="59" spans="1:10" ht="13.5" thickBot="1" x14ac:dyDescent="0.35">
      <c r="A59" s="102" t="s">
        <v>29</v>
      </c>
      <c r="B59" s="103"/>
      <c r="C59" s="103"/>
      <c r="D59" s="103"/>
      <c r="E59" s="104"/>
      <c r="F59" s="152">
        <v>24393.2618</v>
      </c>
      <c r="G59" s="111">
        <v>31418.521199999999</v>
      </c>
      <c r="H59" s="169"/>
      <c r="J59" s="105"/>
    </row>
    <row r="60" spans="1:10" x14ac:dyDescent="0.3">
      <c r="A60" s="147"/>
      <c r="B60" s="147"/>
      <c r="C60" s="147"/>
      <c r="D60" s="147"/>
      <c r="E60" s="148"/>
      <c r="F60" s="149"/>
      <c r="G60" s="150"/>
      <c r="H60" s="170"/>
      <c r="J60" s="105"/>
    </row>
    <row r="61" spans="1:10" ht="31.5" x14ac:dyDescent="0.3">
      <c r="A61" s="12" t="s">
        <v>84</v>
      </c>
      <c r="B61" s="12" t="s">
        <v>1512</v>
      </c>
      <c r="C61" s="12" t="s">
        <v>1513</v>
      </c>
      <c r="D61" s="12" t="s">
        <v>233</v>
      </c>
      <c r="E61" s="12" t="s">
        <v>234</v>
      </c>
      <c r="F61" s="12" t="s">
        <v>86</v>
      </c>
      <c r="G61" s="110" t="s">
        <v>13</v>
      </c>
      <c r="H61" s="166" t="s">
        <v>14</v>
      </c>
      <c r="J61" s="105"/>
    </row>
    <row r="62" spans="1:10" x14ac:dyDescent="0.3">
      <c r="A62" s="105" t="s">
        <v>1529</v>
      </c>
      <c r="B62" s="105" t="s">
        <v>1514</v>
      </c>
      <c r="C62" s="105" t="s">
        <v>1515</v>
      </c>
      <c r="D62" s="105"/>
      <c r="E62" s="105" t="s">
        <v>1530</v>
      </c>
      <c r="F62" s="105"/>
      <c r="G62" s="154">
        <f>H62*$G$70/100</f>
        <v>489063.55420480005</v>
      </c>
      <c r="H62" s="167">
        <v>48.32</v>
      </c>
      <c r="J62" s="105"/>
    </row>
    <row r="63" spans="1:10" x14ac:dyDescent="0.3">
      <c r="A63" s="106" t="s">
        <v>1517</v>
      </c>
      <c r="B63" s="105"/>
      <c r="C63" s="105"/>
      <c r="D63" s="105"/>
      <c r="E63" s="105"/>
      <c r="F63" s="105"/>
      <c r="G63" s="154"/>
      <c r="H63" s="168"/>
      <c r="J63" s="105"/>
    </row>
    <row r="64" spans="1:10" x14ac:dyDescent="0.3">
      <c r="A64" s="105" t="s">
        <v>1529</v>
      </c>
      <c r="B64" s="105" t="s">
        <v>1518</v>
      </c>
      <c r="C64" s="105" t="s">
        <v>1515</v>
      </c>
      <c r="D64" s="105"/>
      <c r="E64" s="105" t="s">
        <v>1530</v>
      </c>
      <c r="F64" s="105"/>
      <c r="G64" s="154">
        <f>H64*$G$70/100</f>
        <v>210220.40606029998</v>
      </c>
      <c r="H64" s="167">
        <v>20.77</v>
      </c>
      <c r="J64" s="105"/>
    </row>
    <row r="65" spans="1:10" x14ac:dyDescent="0.3">
      <c r="A65" s="106" t="s">
        <v>1519</v>
      </c>
      <c r="B65" s="105"/>
      <c r="C65" s="105"/>
      <c r="D65" s="105"/>
      <c r="E65" s="105"/>
      <c r="F65" s="105"/>
      <c r="G65" s="154"/>
      <c r="H65" s="168"/>
      <c r="J65" s="105"/>
    </row>
    <row r="66" spans="1:10" x14ac:dyDescent="0.3">
      <c r="A66" s="105" t="s">
        <v>1529</v>
      </c>
      <c r="B66" s="105" t="s">
        <v>1520</v>
      </c>
      <c r="C66" s="105" t="s">
        <v>1515</v>
      </c>
      <c r="D66" s="105"/>
      <c r="E66" s="105" t="s">
        <v>1530</v>
      </c>
      <c r="F66" s="105"/>
      <c r="G66" s="154">
        <f>H66*$G$70/100</f>
        <v>303.64045170000003</v>
      </c>
      <c r="H66" s="167">
        <v>0.03</v>
      </c>
      <c r="J66" s="105"/>
    </row>
    <row r="67" spans="1:10" x14ac:dyDescent="0.3">
      <c r="A67" s="106" t="s">
        <v>1521</v>
      </c>
      <c r="B67" s="105"/>
      <c r="C67" s="105"/>
      <c r="D67" s="105"/>
      <c r="E67" s="105"/>
      <c r="F67" s="105"/>
      <c r="G67" s="154"/>
      <c r="H67" s="168"/>
      <c r="J67" s="105"/>
    </row>
    <row r="68" spans="1:10" x14ac:dyDescent="0.3">
      <c r="A68" s="105" t="s">
        <v>1529</v>
      </c>
      <c r="B68" s="105" t="s">
        <v>10</v>
      </c>
      <c r="C68" s="105" t="s">
        <v>1515</v>
      </c>
      <c r="D68" s="105"/>
      <c r="E68" s="105" t="s">
        <v>1530</v>
      </c>
      <c r="F68" s="105"/>
      <c r="G68" s="154">
        <f>H68*$G$70/100</f>
        <v>312547.23828320001</v>
      </c>
      <c r="H68" s="167">
        <v>30.88</v>
      </c>
      <c r="J68" s="105"/>
    </row>
    <row r="69" spans="1:10" ht="13.5" thickBot="1" x14ac:dyDescent="0.35">
      <c r="A69" s="106" t="s">
        <v>1522</v>
      </c>
      <c r="B69" s="105"/>
      <c r="C69" s="105"/>
      <c r="D69" s="105"/>
      <c r="E69" s="105"/>
      <c r="F69" s="105"/>
      <c r="G69" s="155"/>
      <c r="H69" s="168"/>
      <c r="J69" s="105"/>
    </row>
    <row r="70" spans="1:10" ht="13.5" thickBot="1" x14ac:dyDescent="0.35">
      <c r="A70" s="102" t="s">
        <v>29</v>
      </c>
      <c r="B70" s="103"/>
      <c r="C70" s="103"/>
      <c r="D70" s="103"/>
      <c r="E70" s="104"/>
      <c r="F70" s="152">
        <v>575043.93999999994</v>
      </c>
      <c r="G70" s="111">
        <v>1012134.839</v>
      </c>
      <c r="H70" s="169"/>
      <c r="J70" s="105"/>
    </row>
    <row r="71" spans="1:10" x14ac:dyDescent="0.3">
      <c r="A71" s="70"/>
      <c r="B71" s="70"/>
      <c r="C71" s="70"/>
      <c r="D71" s="70"/>
      <c r="E71" s="73"/>
      <c r="F71" s="72"/>
      <c r="G71" s="112"/>
      <c r="H71" s="171"/>
      <c r="J71" s="105"/>
    </row>
    <row r="72" spans="1:10" x14ac:dyDescent="0.3">
      <c r="A72" s="147"/>
      <c r="B72" s="147"/>
      <c r="C72" s="147"/>
      <c r="D72" s="147"/>
      <c r="E72" s="148"/>
      <c r="F72" s="153"/>
      <c r="G72" s="150"/>
      <c r="H72" s="170"/>
      <c r="J72" s="105"/>
    </row>
    <row r="73" spans="1:10" ht="31.5" x14ac:dyDescent="0.3">
      <c r="A73" s="12" t="s">
        <v>84</v>
      </c>
      <c r="B73" s="12" t="s">
        <v>1512</v>
      </c>
      <c r="C73" s="12" t="s">
        <v>1513</v>
      </c>
      <c r="D73" s="12" t="s">
        <v>233</v>
      </c>
      <c r="E73" s="12" t="s">
        <v>234</v>
      </c>
      <c r="F73" s="12" t="s">
        <v>86</v>
      </c>
      <c r="G73" s="110" t="s">
        <v>13</v>
      </c>
      <c r="H73" s="166" t="s">
        <v>14</v>
      </c>
      <c r="J73" s="105"/>
    </row>
    <row r="74" spans="1:10" x14ac:dyDescent="0.3">
      <c r="A74" s="105" t="s">
        <v>1531</v>
      </c>
      <c r="B74" s="105" t="s">
        <v>1514</v>
      </c>
      <c r="C74" s="105" t="s">
        <v>1515</v>
      </c>
      <c r="D74" s="105"/>
      <c r="E74" s="105" t="s">
        <v>1532</v>
      </c>
      <c r="F74" s="105"/>
      <c r="G74" s="154">
        <f>H74*$G$80/100</f>
        <v>197432.94888395999</v>
      </c>
      <c r="H74" s="167">
        <v>32.28</v>
      </c>
      <c r="J74" s="105"/>
    </row>
    <row r="75" spans="1:10" s="105" customFormat="1" ht="11.5" x14ac:dyDescent="0.3">
      <c r="A75" s="106" t="s">
        <v>1517</v>
      </c>
      <c r="G75" s="154"/>
      <c r="H75" s="168"/>
    </row>
    <row r="76" spans="1:10" s="105" customFormat="1" ht="11.5" x14ac:dyDescent="0.3">
      <c r="A76" s="105" t="s">
        <v>1531</v>
      </c>
      <c r="B76" s="105" t="s">
        <v>10</v>
      </c>
      <c r="C76" s="105" t="s">
        <v>1515</v>
      </c>
      <c r="E76" s="105" t="s">
        <v>1532</v>
      </c>
      <c r="G76" s="154">
        <f>H76*$G$80/100</f>
        <v>213212.90576502</v>
      </c>
      <c r="H76" s="167">
        <v>34.86</v>
      </c>
    </row>
    <row r="77" spans="1:10" s="105" customFormat="1" ht="11.5" x14ac:dyDescent="0.3">
      <c r="A77" s="106" t="s">
        <v>1522</v>
      </c>
      <c r="G77" s="154"/>
      <c r="H77" s="168"/>
    </row>
    <row r="78" spans="1:10" x14ac:dyDescent="0.3">
      <c r="A78" s="105" t="s">
        <v>1531</v>
      </c>
      <c r="B78" s="105" t="s">
        <v>1518</v>
      </c>
      <c r="C78" s="105" t="s">
        <v>1515</v>
      </c>
      <c r="D78" s="105"/>
      <c r="E78" s="105" t="s">
        <v>1532</v>
      </c>
      <c r="F78" s="105"/>
      <c r="G78" s="154">
        <f>H78*$G$80/100</f>
        <v>200980.38105102</v>
      </c>
      <c r="H78" s="167">
        <v>32.86</v>
      </c>
      <c r="J78" s="105"/>
    </row>
    <row r="79" spans="1:10" s="105" customFormat="1" ht="12" thickBot="1" x14ac:dyDescent="0.35">
      <c r="A79" s="106" t="s">
        <v>1519</v>
      </c>
      <c r="G79" s="155"/>
      <c r="H79" s="168"/>
    </row>
    <row r="80" spans="1:10" ht="13.5" thickBot="1" x14ac:dyDescent="0.35">
      <c r="A80" s="102" t="s">
        <v>29</v>
      </c>
      <c r="B80" s="103"/>
      <c r="C80" s="103"/>
      <c r="D80" s="103"/>
      <c r="E80" s="104"/>
      <c r="F80" s="152">
        <v>386786.97</v>
      </c>
      <c r="G80" s="111">
        <v>611626.23569999996</v>
      </c>
      <c r="H80" s="169"/>
      <c r="J80" s="105"/>
    </row>
    <row r="81" spans="1:10" x14ac:dyDescent="0.3">
      <c r="J81" s="105"/>
    </row>
    <row r="82" spans="1:10" ht="31.5" x14ac:dyDescent="0.3">
      <c r="A82" s="12" t="s">
        <v>84</v>
      </c>
      <c r="B82" s="12" t="s">
        <v>1512</v>
      </c>
      <c r="C82" s="12" t="s">
        <v>1513</v>
      </c>
      <c r="D82" s="12" t="s">
        <v>233</v>
      </c>
      <c r="E82" s="12" t="s">
        <v>234</v>
      </c>
      <c r="F82" s="12" t="s">
        <v>86</v>
      </c>
      <c r="G82" s="110" t="s">
        <v>13</v>
      </c>
      <c r="H82" s="166" t="s">
        <v>14</v>
      </c>
      <c r="J82" s="105"/>
    </row>
    <row r="83" spans="1:10" x14ac:dyDescent="0.3">
      <c r="A83" s="105" t="s">
        <v>1533</v>
      </c>
      <c r="B83" s="105" t="s">
        <v>1514</v>
      </c>
      <c r="C83" s="105" t="s">
        <v>1515</v>
      </c>
      <c r="D83" s="105" t="s">
        <v>96</v>
      </c>
      <c r="E83" s="105" t="s">
        <v>1534</v>
      </c>
      <c r="F83" s="105"/>
      <c r="G83" s="154">
        <f>H83*$G$91/100</f>
        <v>759681.91872000007</v>
      </c>
      <c r="H83" s="167">
        <v>46.17</v>
      </c>
      <c r="J83" s="105"/>
    </row>
    <row r="84" spans="1:10" s="105" customFormat="1" ht="11.5" x14ac:dyDescent="0.3">
      <c r="A84" s="106" t="s">
        <v>1517</v>
      </c>
      <c r="G84" s="154"/>
      <c r="H84" s="168"/>
    </row>
    <row r="85" spans="1:10" s="105" customFormat="1" ht="11.5" x14ac:dyDescent="0.3">
      <c r="A85" s="105" t="s">
        <v>1533</v>
      </c>
      <c r="B85" s="105" t="s">
        <v>10</v>
      </c>
      <c r="C85" s="105" t="s">
        <v>1515</v>
      </c>
      <c r="D85" s="105" t="s">
        <v>96</v>
      </c>
      <c r="E85" s="105" t="s">
        <v>1534</v>
      </c>
      <c r="G85" s="154">
        <f>H85*$G$91/100</f>
        <v>801475.11936000001</v>
      </c>
      <c r="H85" s="167">
        <v>48.71</v>
      </c>
    </row>
    <row r="86" spans="1:10" s="105" customFormat="1" ht="11.5" x14ac:dyDescent="0.3">
      <c r="A86" s="106" t="s">
        <v>1522</v>
      </c>
      <c r="G86" s="154"/>
      <c r="H86" s="168"/>
    </row>
    <row r="87" spans="1:10" s="105" customFormat="1" ht="11.5" x14ac:dyDescent="0.3">
      <c r="A87" s="105" t="s">
        <v>1533</v>
      </c>
      <c r="B87" s="105" t="s">
        <v>1520</v>
      </c>
      <c r="C87" s="105" t="s">
        <v>1515</v>
      </c>
      <c r="D87" s="105" t="s">
        <v>96</v>
      </c>
      <c r="E87" s="105" t="s">
        <v>1534</v>
      </c>
      <c r="G87" s="154">
        <f>H87*$G$91/100</f>
        <v>329.08031999999997</v>
      </c>
      <c r="H87" s="167">
        <v>0.02</v>
      </c>
    </row>
    <row r="88" spans="1:10" s="105" customFormat="1" ht="11.5" x14ac:dyDescent="0.3">
      <c r="A88" s="106" t="s">
        <v>1521</v>
      </c>
      <c r="G88" s="154"/>
      <c r="H88" s="168"/>
    </row>
    <row r="89" spans="1:10" x14ac:dyDescent="0.3">
      <c r="A89" s="105" t="s">
        <v>1533</v>
      </c>
      <c r="B89" s="105" t="s">
        <v>1518</v>
      </c>
      <c r="C89" s="105" t="s">
        <v>1515</v>
      </c>
      <c r="D89" s="105" t="s">
        <v>96</v>
      </c>
      <c r="E89" s="105" t="s">
        <v>1534</v>
      </c>
      <c r="F89" s="105"/>
      <c r="G89" s="154">
        <f>H89*$G$91/100</f>
        <v>83915.481599999999</v>
      </c>
      <c r="H89" s="167">
        <v>5.0999999999999996</v>
      </c>
      <c r="J89" s="105"/>
    </row>
    <row r="90" spans="1:10" s="105" customFormat="1" ht="12" thickBot="1" x14ac:dyDescent="0.35">
      <c r="A90" s="106" t="s">
        <v>1519</v>
      </c>
      <c r="G90" s="155"/>
      <c r="H90" s="168"/>
    </row>
    <row r="91" spans="1:10" ht="13.5" thickBot="1" x14ac:dyDescent="0.35">
      <c r="A91" s="102" t="s">
        <v>29</v>
      </c>
      <c r="B91" s="103"/>
      <c r="C91" s="103"/>
      <c r="D91" s="103"/>
      <c r="E91" s="104"/>
      <c r="F91" s="152">
        <v>22080</v>
      </c>
      <c r="G91" s="111">
        <v>1645401.6</v>
      </c>
      <c r="H91" s="169"/>
      <c r="J91" s="105"/>
    </row>
    <row r="92" spans="1:10" x14ac:dyDescent="0.3">
      <c r="J92" s="105"/>
    </row>
    <row r="93" spans="1:10" ht="31.5" x14ac:dyDescent="0.3">
      <c r="A93" s="12" t="s">
        <v>84</v>
      </c>
      <c r="B93" s="12" t="s">
        <v>1512</v>
      </c>
      <c r="C93" s="12" t="s">
        <v>1513</v>
      </c>
      <c r="D93" s="12" t="s">
        <v>233</v>
      </c>
      <c r="E93" s="12" t="s">
        <v>234</v>
      </c>
      <c r="F93" s="12" t="s">
        <v>86</v>
      </c>
      <c r="G93" s="110" t="s">
        <v>13</v>
      </c>
      <c r="H93" s="166" t="s">
        <v>14</v>
      </c>
      <c r="J93" s="105"/>
    </row>
    <row r="94" spans="1:10" x14ac:dyDescent="0.3">
      <c r="A94" s="105" t="s">
        <v>1537</v>
      </c>
      <c r="B94" s="105" t="s">
        <v>1514</v>
      </c>
      <c r="C94" s="105" t="s">
        <v>1515</v>
      </c>
      <c r="D94" s="105" t="s">
        <v>96</v>
      </c>
      <c r="E94" s="105" t="s">
        <v>1538</v>
      </c>
      <c r="F94" s="105"/>
      <c r="G94" s="154">
        <f>H94*$G$102/100</f>
        <v>298860.84391399997</v>
      </c>
      <c r="H94" s="167">
        <v>28.61</v>
      </c>
      <c r="J94" s="105"/>
    </row>
    <row r="95" spans="1:10" x14ac:dyDescent="0.3">
      <c r="A95" s="106" t="s">
        <v>1517</v>
      </c>
      <c r="B95" s="105"/>
      <c r="C95" s="105"/>
      <c r="D95" s="105"/>
      <c r="E95" s="105"/>
      <c r="F95" s="105"/>
      <c r="G95" s="154"/>
      <c r="H95" s="168"/>
      <c r="J95" s="105"/>
    </row>
    <row r="96" spans="1:10" x14ac:dyDescent="0.3">
      <c r="A96" s="105" t="s">
        <v>1537</v>
      </c>
      <c r="B96" s="105" t="s">
        <v>10</v>
      </c>
      <c r="C96" s="105" t="s">
        <v>1515</v>
      </c>
      <c r="D96" s="105" t="s">
        <v>96</v>
      </c>
      <c r="E96" s="105" t="s">
        <v>1538</v>
      </c>
      <c r="F96" s="105"/>
      <c r="G96" s="154">
        <f>H96*$G$102/100</f>
        <v>617882.52070999995</v>
      </c>
      <c r="H96" s="167">
        <v>59.15</v>
      </c>
      <c r="J96" s="105"/>
    </row>
    <row r="97" spans="1:10" x14ac:dyDescent="0.3">
      <c r="A97" s="106" t="s">
        <v>1522</v>
      </c>
      <c r="B97" s="105"/>
      <c r="C97" s="105"/>
      <c r="D97" s="105"/>
      <c r="E97" s="105"/>
      <c r="F97" s="105"/>
      <c r="G97" s="154"/>
      <c r="H97" s="168"/>
      <c r="J97" s="105"/>
    </row>
    <row r="98" spans="1:10" x14ac:dyDescent="0.3">
      <c r="A98" s="105" t="s">
        <v>1537</v>
      </c>
      <c r="B98" s="105" t="s">
        <v>1520</v>
      </c>
      <c r="C98" s="105" t="s">
        <v>1515</v>
      </c>
      <c r="D98" s="105" t="s">
        <v>96</v>
      </c>
      <c r="E98" s="105" t="s">
        <v>1538</v>
      </c>
      <c r="F98" s="105"/>
      <c r="G98" s="154">
        <f>H98*$G$102/100</f>
        <v>104.46027400000001</v>
      </c>
      <c r="H98" s="167">
        <v>0.01</v>
      </c>
      <c r="J98" s="105"/>
    </row>
    <row r="99" spans="1:10" x14ac:dyDescent="0.3">
      <c r="A99" s="106" t="s">
        <v>1521</v>
      </c>
      <c r="B99" s="105"/>
      <c r="C99" s="105"/>
      <c r="D99" s="105"/>
      <c r="E99" s="105"/>
      <c r="F99" s="105"/>
      <c r="G99" s="154"/>
      <c r="H99" s="168"/>
      <c r="J99" s="105"/>
    </row>
    <row r="100" spans="1:10" x14ac:dyDescent="0.3">
      <c r="A100" s="105" t="s">
        <v>1537</v>
      </c>
      <c r="B100" s="105" t="s">
        <v>1518</v>
      </c>
      <c r="C100" s="105" t="s">
        <v>1515</v>
      </c>
      <c r="D100" s="105" t="s">
        <v>96</v>
      </c>
      <c r="E100" s="105" t="s">
        <v>1538</v>
      </c>
      <c r="F100" s="105"/>
      <c r="G100" s="154">
        <f>H100*$G$102/100</f>
        <v>127754.915102</v>
      </c>
      <c r="H100" s="167">
        <v>12.23</v>
      </c>
      <c r="J100" s="105"/>
    </row>
    <row r="101" spans="1:10" ht="13.5" thickBot="1" x14ac:dyDescent="0.35">
      <c r="A101" s="106" t="s">
        <v>1519</v>
      </c>
      <c r="B101" s="105"/>
      <c r="C101" s="105"/>
      <c r="D101" s="105"/>
      <c r="E101" s="105"/>
      <c r="F101" s="105"/>
      <c r="G101" s="155"/>
      <c r="H101" s="168"/>
      <c r="J101" s="105"/>
    </row>
    <row r="102" spans="1:10" ht="13.5" thickBot="1" x14ac:dyDescent="0.35">
      <c r="A102" s="102" t="s">
        <v>29</v>
      </c>
      <c r="B102" s="103"/>
      <c r="C102" s="103"/>
      <c r="D102" s="103"/>
      <c r="E102" s="104"/>
      <c r="F102" s="152">
        <v>15439</v>
      </c>
      <c r="G102" s="111">
        <v>1044602.74</v>
      </c>
      <c r="H102" s="169"/>
      <c r="J102" s="105"/>
    </row>
    <row r="103" spans="1:10" x14ac:dyDescent="0.3">
      <c r="A103" s="147"/>
      <c r="B103" s="147"/>
      <c r="C103" s="147"/>
      <c r="D103" s="147"/>
      <c r="E103" s="148"/>
      <c r="F103" s="149"/>
      <c r="G103" s="150"/>
      <c r="H103" s="170"/>
      <c r="J103" s="105"/>
    </row>
    <row r="104" spans="1:10" ht="31.5" x14ac:dyDescent="0.3">
      <c r="A104" s="12" t="s">
        <v>84</v>
      </c>
      <c r="B104" s="12" t="s">
        <v>1512</v>
      </c>
      <c r="C104" s="12" t="s">
        <v>1513</v>
      </c>
      <c r="D104" s="12" t="s">
        <v>233</v>
      </c>
      <c r="E104" s="12" t="s">
        <v>234</v>
      </c>
      <c r="F104" s="12" t="s">
        <v>86</v>
      </c>
      <c r="G104" s="110" t="s">
        <v>13</v>
      </c>
      <c r="H104" s="166" t="s">
        <v>14</v>
      </c>
      <c r="J104" s="105"/>
    </row>
    <row r="105" spans="1:10" x14ac:dyDescent="0.3">
      <c r="A105" s="105" t="s">
        <v>1693</v>
      </c>
      <c r="B105" s="105" t="s">
        <v>1520</v>
      </c>
      <c r="C105" s="105" t="s">
        <v>1515</v>
      </c>
      <c r="D105" s="105" t="s">
        <v>96</v>
      </c>
      <c r="E105" s="105" t="s">
        <v>1810</v>
      </c>
      <c r="F105" s="70"/>
      <c r="G105" s="154">
        <f>H105*$G$113/100</f>
        <v>369.90476800000005</v>
      </c>
      <c r="H105" s="167">
        <v>3.89</v>
      </c>
      <c r="J105" s="105"/>
    </row>
    <row r="106" spans="1:10" x14ac:dyDescent="0.3">
      <c r="A106" s="106" t="s">
        <v>1521</v>
      </c>
      <c r="B106" s="105"/>
      <c r="C106" s="70"/>
      <c r="D106" s="70"/>
      <c r="E106" s="70"/>
      <c r="F106" s="70"/>
      <c r="G106" s="185"/>
      <c r="H106" s="186"/>
      <c r="J106" s="105"/>
    </row>
    <row r="107" spans="1:10" x14ac:dyDescent="0.3">
      <c r="A107" s="105" t="s">
        <v>1693</v>
      </c>
      <c r="B107" s="105" t="s">
        <v>10</v>
      </c>
      <c r="C107" s="105" t="s">
        <v>1515</v>
      </c>
      <c r="D107" s="105" t="s">
        <v>96</v>
      </c>
      <c r="E107" s="105" t="s">
        <v>1810</v>
      </c>
      <c r="F107" s="70"/>
      <c r="G107" s="154">
        <f>H107*$G$113/100</f>
        <v>96.993024000000005</v>
      </c>
      <c r="H107" s="167">
        <v>1.02</v>
      </c>
      <c r="J107" s="105"/>
    </row>
    <row r="108" spans="1:10" x14ac:dyDescent="0.3">
      <c r="A108" s="106" t="s">
        <v>1522</v>
      </c>
      <c r="B108" s="105"/>
      <c r="C108" s="70"/>
      <c r="D108" s="70"/>
      <c r="E108" s="70"/>
      <c r="F108" s="70"/>
      <c r="G108" s="185"/>
      <c r="H108" s="186"/>
      <c r="J108" s="105"/>
    </row>
    <row r="109" spans="1:10" x14ac:dyDescent="0.3">
      <c r="A109" s="105" t="s">
        <v>1693</v>
      </c>
      <c r="B109" s="105" t="s">
        <v>1514</v>
      </c>
      <c r="C109" s="105" t="s">
        <v>1515</v>
      </c>
      <c r="D109" s="105" t="s">
        <v>96</v>
      </c>
      <c r="E109" s="105" t="s">
        <v>1810</v>
      </c>
      <c r="F109" s="105"/>
      <c r="G109" s="154">
        <f>H109*$G$113/100</f>
        <v>8490.6932480000014</v>
      </c>
      <c r="H109" s="167">
        <v>89.29</v>
      </c>
      <c r="J109" s="105"/>
    </row>
    <row r="110" spans="1:10" x14ac:dyDescent="0.3">
      <c r="A110" s="106" t="s">
        <v>1517</v>
      </c>
      <c r="B110" s="105"/>
      <c r="C110" s="105"/>
      <c r="D110" s="105"/>
      <c r="E110" s="105"/>
      <c r="F110" s="105"/>
      <c r="G110" s="154"/>
      <c r="H110" s="168"/>
      <c r="J110" s="105"/>
    </row>
    <row r="111" spans="1:10" x14ac:dyDescent="0.3">
      <c r="A111" s="105" t="s">
        <v>1693</v>
      </c>
      <c r="B111" s="105" t="s">
        <v>1518</v>
      </c>
      <c r="C111" s="105" t="s">
        <v>1515</v>
      </c>
      <c r="D111" s="105" t="s">
        <v>96</v>
      </c>
      <c r="E111" s="105" t="s">
        <v>1810</v>
      </c>
      <c r="F111" s="105"/>
      <c r="G111" s="154">
        <f>H111*$G$113/100</f>
        <v>551.52895999999998</v>
      </c>
      <c r="H111" s="167">
        <v>5.8</v>
      </c>
      <c r="J111" s="105"/>
    </row>
    <row r="112" spans="1:10" ht="13.5" thickBot="1" x14ac:dyDescent="0.35">
      <c r="A112" s="106" t="s">
        <v>1519</v>
      </c>
      <c r="B112" s="105"/>
      <c r="C112" s="105"/>
      <c r="D112" s="105"/>
      <c r="E112" s="105"/>
      <c r="F112" s="105"/>
      <c r="G112" s="155"/>
      <c r="H112" s="168"/>
      <c r="J112" s="105"/>
    </row>
    <row r="113" spans="1:10" ht="13.5" thickBot="1" x14ac:dyDescent="0.35">
      <c r="A113" s="102" t="s">
        <v>29</v>
      </c>
      <c r="B113" s="103"/>
      <c r="C113" s="103"/>
      <c r="D113" s="103"/>
      <c r="E113" s="104"/>
      <c r="F113" s="152">
        <v>304</v>
      </c>
      <c r="G113" s="111">
        <v>9509.1200000000008</v>
      </c>
      <c r="H113" s="169"/>
      <c r="J113" s="105"/>
    </row>
    <row r="114" spans="1:10" x14ac:dyDescent="0.3">
      <c r="J114" s="105"/>
    </row>
    <row r="115" spans="1:10" ht="31.5" x14ac:dyDescent="0.3">
      <c r="A115" s="12" t="s">
        <v>84</v>
      </c>
      <c r="B115" s="12" t="s">
        <v>1512</v>
      </c>
      <c r="C115" s="12" t="s">
        <v>1513</v>
      </c>
      <c r="D115" s="12" t="s">
        <v>233</v>
      </c>
      <c r="E115" s="12" t="s">
        <v>234</v>
      </c>
      <c r="F115" s="12" t="s">
        <v>86</v>
      </c>
      <c r="G115" s="110" t="s">
        <v>13</v>
      </c>
      <c r="H115" s="166" t="s">
        <v>14</v>
      </c>
      <c r="J115" s="105"/>
    </row>
    <row r="116" spans="1:10" x14ac:dyDescent="0.3">
      <c r="A116" s="105" t="s">
        <v>1548</v>
      </c>
      <c r="B116" s="105" t="s">
        <v>1514</v>
      </c>
      <c r="C116" s="105" t="s">
        <v>1515</v>
      </c>
      <c r="D116" s="105"/>
      <c r="E116" s="105" t="s">
        <v>1549</v>
      </c>
      <c r="F116" s="105"/>
      <c r="G116" s="154">
        <f>H116*$G$124/100</f>
        <v>1602.2464000000002</v>
      </c>
      <c r="H116" s="167">
        <v>63.38</v>
      </c>
      <c r="J116" s="105"/>
    </row>
    <row r="117" spans="1:10" s="105" customFormat="1" ht="11.5" x14ac:dyDescent="0.3">
      <c r="A117" s="106" t="s">
        <v>1517</v>
      </c>
      <c r="G117" s="154"/>
      <c r="H117" s="168"/>
    </row>
    <row r="118" spans="1:10" s="105" customFormat="1" ht="11.5" x14ac:dyDescent="0.3">
      <c r="A118" s="105" t="s">
        <v>1548</v>
      </c>
      <c r="B118" s="105" t="s">
        <v>1518</v>
      </c>
      <c r="C118" s="105" t="s">
        <v>1515</v>
      </c>
      <c r="E118" s="105" t="s">
        <v>1549</v>
      </c>
      <c r="G118" s="154">
        <f>H118*$G$124/100</f>
        <v>508.6336</v>
      </c>
      <c r="H118" s="167">
        <v>20.12</v>
      </c>
    </row>
    <row r="119" spans="1:10" s="105" customFormat="1" ht="11.5" x14ac:dyDescent="0.3">
      <c r="A119" s="106" t="s">
        <v>1519</v>
      </c>
      <c r="G119" s="154"/>
      <c r="H119" s="168"/>
    </row>
    <row r="120" spans="1:10" s="105" customFormat="1" ht="11.5" x14ac:dyDescent="0.3">
      <c r="A120" s="105" t="s">
        <v>1548</v>
      </c>
      <c r="B120" s="105" t="s">
        <v>1520</v>
      </c>
      <c r="C120" s="105" t="s">
        <v>1515</v>
      </c>
      <c r="E120" s="105" t="s">
        <v>1549</v>
      </c>
      <c r="G120" s="154">
        <f>H120*$G$124/100</f>
        <v>332.43200000000002</v>
      </c>
      <c r="H120" s="167">
        <v>13.15</v>
      </c>
    </row>
    <row r="121" spans="1:10" s="105" customFormat="1" ht="11.5" x14ac:dyDescent="0.3">
      <c r="A121" s="106" t="s">
        <v>1521</v>
      </c>
      <c r="G121" s="154"/>
      <c r="H121" s="168"/>
    </row>
    <row r="122" spans="1:10" s="105" customFormat="1" ht="11.5" x14ac:dyDescent="0.3">
      <c r="A122" s="105" t="s">
        <v>1548</v>
      </c>
      <c r="B122" s="105" t="s">
        <v>10</v>
      </c>
      <c r="C122" s="105" t="s">
        <v>1515</v>
      </c>
      <c r="E122" s="105" t="s">
        <v>1549</v>
      </c>
      <c r="G122" s="154">
        <f>H122*$G$124/100</f>
        <v>84.688000000000017</v>
      </c>
      <c r="H122" s="167">
        <v>3.35</v>
      </c>
    </row>
    <row r="123" spans="1:10" s="105" customFormat="1" ht="12" thickBot="1" x14ac:dyDescent="0.35">
      <c r="A123" s="106" t="s">
        <v>1522</v>
      </c>
      <c r="G123" s="155"/>
      <c r="H123" s="168"/>
    </row>
    <row r="124" spans="1:10" ht="13.5" thickBot="1" x14ac:dyDescent="0.35">
      <c r="A124" s="102" t="s">
        <v>29</v>
      </c>
      <c r="B124" s="103"/>
      <c r="C124" s="103"/>
      <c r="D124" s="103"/>
      <c r="E124" s="104"/>
      <c r="F124" s="152">
        <v>2497.46</v>
      </c>
      <c r="G124" s="111">
        <v>2528</v>
      </c>
      <c r="H124" s="169"/>
      <c r="J124" s="105"/>
    </row>
    <row r="125" spans="1:10" s="105" customFormat="1" x14ac:dyDescent="0.3">
      <c r="A125" s="13"/>
      <c r="B125" s="13"/>
      <c r="C125" s="13"/>
      <c r="D125" s="13"/>
      <c r="E125" s="13"/>
      <c r="F125" s="13"/>
      <c r="G125" s="156"/>
      <c r="H125" s="176"/>
    </row>
    <row r="126" spans="1:10" ht="46" customHeight="1" x14ac:dyDescent="0.3">
      <c r="A126" s="12" t="s">
        <v>84</v>
      </c>
      <c r="B126" s="12" t="s">
        <v>1512</v>
      </c>
      <c r="C126" s="12" t="s">
        <v>1513</v>
      </c>
      <c r="D126" s="12" t="s">
        <v>233</v>
      </c>
      <c r="E126" s="12" t="s">
        <v>234</v>
      </c>
      <c r="F126" s="12" t="s">
        <v>86</v>
      </c>
      <c r="G126" s="110" t="s">
        <v>13</v>
      </c>
      <c r="H126" s="166" t="s">
        <v>14</v>
      </c>
      <c r="J126" s="105"/>
    </row>
    <row r="127" spans="1:10" x14ac:dyDescent="0.3">
      <c r="A127" s="105" t="s">
        <v>1541</v>
      </c>
      <c r="B127" s="105" t="s">
        <v>1514</v>
      </c>
      <c r="C127" s="105" t="s">
        <v>1515</v>
      </c>
      <c r="D127" s="105"/>
      <c r="E127" s="105" t="s">
        <v>1542</v>
      </c>
      <c r="F127" s="105"/>
      <c r="G127" s="154">
        <f>H127*$G$135/100</f>
        <v>575398.17228320008</v>
      </c>
      <c r="H127" s="167">
        <v>28.61</v>
      </c>
      <c r="J127" s="105"/>
    </row>
    <row r="128" spans="1:10" x14ac:dyDescent="0.3">
      <c r="A128" s="106" t="s">
        <v>1517</v>
      </c>
      <c r="B128" s="105"/>
      <c r="C128" s="105"/>
      <c r="D128" s="105"/>
      <c r="E128" s="105"/>
      <c r="F128" s="105"/>
      <c r="G128" s="154"/>
      <c r="H128" s="168"/>
      <c r="J128" s="105"/>
    </row>
    <row r="129" spans="1:10" x14ac:dyDescent="0.3">
      <c r="A129" s="105" t="s">
        <v>1541</v>
      </c>
      <c r="B129" s="105" t="s">
        <v>1518</v>
      </c>
      <c r="C129" s="105" t="s">
        <v>1515</v>
      </c>
      <c r="D129" s="105"/>
      <c r="E129" s="105" t="s">
        <v>1542</v>
      </c>
      <c r="F129" s="105"/>
      <c r="G129" s="154">
        <f>H129*$G$135/100</f>
        <v>245967.1320176</v>
      </c>
      <c r="H129" s="167">
        <v>12.23</v>
      </c>
      <c r="J129" s="105"/>
    </row>
    <row r="130" spans="1:10" s="105" customFormat="1" ht="11.5" x14ac:dyDescent="0.3">
      <c r="A130" s="106" t="s">
        <v>1519</v>
      </c>
      <c r="G130" s="154"/>
      <c r="H130" s="168"/>
    </row>
    <row r="131" spans="1:10" x14ac:dyDescent="0.3">
      <c r="A131" s="105" t="s">
        <v>1541</v>
      </c>
      <c r="B131" s="105" t="s">
        <v>1520</v>
      </c>
      <c r="C131" s="105" t="s">
        <v>1515</v>
      </c>
      <c r="D131" s="105"/>
      <c r="E131" s="105" t="s">
        <v>1542</v>
      </c>
      <c r="F131" s="105"/>
      <c r="G131" s="154">
        <f>H131*$G$135/100</f>
        <v>201.11785120000002</v>
      </c>
      <c r="H131" s="167">
        <v>0.01</v>
      </c>
      <c r="J131" s="105"/>
    </row>
    <row r="132" spans="1:10" s="105" customFormat="1" ht="11.5" x14ac:dyDescent="0.3">
      <c r="A132" s="106" t="s">
        <v>1521</v>
      </c>
      <c r="G132" s="154"/>
      <c r="H132" s="168"/>
    </row>
    <row r="133" spans="1:10" s="105" customFormat="1" ht="11.5" x14ac:dyDescent="0.3">
      <c r="A133" s="105" t="s">
        <v>1541</v>
      </c>
      <c r="B133" s="105" t="s">
        <v>10</v>
      </c>
      <c r="C133" s="105" t="s">
        <v>1515</v>
      </c>
      <c r="E133" s="105" t="s">
        <v>1542</v>
      </c>
      <c r="G133" s="154">
        <f>H133*$G$135/100</f>
        <v>1189612.0898479999</v>
      </c>
      <c r="H133" s="167">
        <v>59.15</v>
      </c>
    </row>
    <row r="134" spans="1:10" s="105" customFormat="1" ht="12" thickBot="1" x14ac:dyDescent="0.35">
      <c r="A134" s="106" t="s">
        <v>1522</v>
      </c>
      <c r="G134" s="155"/>
      <c r="H134" s="168"/>
    </row>
    <row r="135" spans="1:10" ht="13.5" thickBot="1" x14ac:dyDescent="0.35">
      <c r="A135" s="102" t="s">
        <v>29</v>
      </c>
      <c r="B135" s="103"/>
      <c r="C135" s="103"/>
      <c r="D135" s="103"/>
      <c r="E135" s="104"/>
      <c r="F135" s="152">
        <v>1591248.13</v>
      </c>
      <c r="G135" s="111">
        <v>2011178.5120000001</v>
      </c>
      <c r="H135" s="169"/>
      <c r="J135" s="105"/>
    </row>
    <row r="136" spans="1:10" s="105" customFormat="1" ht="11.5" x14ac:dyDescent="0.3">
      <c r="A136" s="70"/>
      <c r="B136" s="70"/>
      <c r="C136" s="70"/>
      <c r="D136" s="70"/>
      <c r="E136" s="73"/>
      <c r="F136" s="72"/>
      <c r="G136" s="112"/>
      <c r="H136" s="171"/>
    </row>
    <row r="137" spans="1:10" ht="31.5" x14ac:dyDescent="0.3">
      <c r="A137" s="12" t="s">
        <v>84</v>
      </c>
      <c r="B137" s="12" t="s">
        <v>1512</v>
      </c>
      <c r="C137" s="12" t="s">
        <v>1513</v>
      </c>
      <c r="D137" s="12" t="s">
        <v>233</v>
      </c>
      <c r="E137" s="12" t="s">
        <v>234</v>
      </c>
      <c r="F137" s="12" t="s">
        <v>86</v>
      </c>
      <c r="G137" s="110" t="s">
        <v>13</v>
      </c>
      <c r="H137" s="166" t="s">
        <v>14</v>
      </c>
      <c r="J137" s="105"/>
    </row>
    <row r="138" spans="1:10" x14ac:dyDescent="0.3">
      <c r="A138" s="105" t="s">
        <v>1523</v>
      </c>
      <c r="B138" s="105" t="s">
        <v>1514</v>
      </c>
      <c r="C138" s="105" t="s">
        <v>1515</v>
      </c>
      <c r="D138" s="105"/>
      <c r="E138" s="105" t="s">
        <v>1524</v>
      </c>
      <c r="F138" s="105"/>
      <c r="G138" s="154">
        <f>H138*$G$146/100</f>
        <v>41399.48210026</v>
      </c>
      <c r="H138" s="167">
        <f>8.5+9.6+5.3+20.3</f>
        <v>43.7</v>
      </c>
      <c r="J138" s="105"/>
    </row>
    <row r="139" spans="1:10" x14ac:dyDescent="0.3">
      <c r="A139" s="106" t="s">
        <v>1517</v>
      </c>
      <c r="B139" s="105"/>
      <c r="C139" s="105"/>
      <c r="D139" s="105"/>
      <c r="E139" s="105"/>
      <c r="F139" s="105"/>
      <c r="G139" s="154"/>
      <c r="H139" s="168"/>
      <c r="J139" s="105"/>
    </row>
    <row r="140" spans="1:10" x14ac:dyDescent="0.3">
      <c r="A140" s="105" t="s">
        <v>1523</v>
      </c>
      <c r="B140" s="105" t="s">
        <v>1518</v>
      </c>
      <c r="C140" s="105" t="s">
        <v>1515</v>
      </c>
      <c r="D140" s="105"/>
      <c r="E140" s="105" t="s">
        <v>1524</v>
      </c>
      <c r="F140" s="105"/>
      <c r="G140" s="154">
        <f>H140*$G$146/100</f>
        <v>22547.086361239999</v>
      </c>
      <c r="H140" s="167">
        <f>23.8</f>
        <v>23.8</v>
      </c>
      <c r="J140" s="105"/>
    </row>
    <row r="141" spans="1:10" s="105" customFormat="1" ht="11.5" x14ac:dyDescent="0.3">
      <c r="A141" s="106" t="s">
        <v>1519</v>
      </c>
      <c r="G141" s="154"/>
      <c r="H141" s="168"/>
    </row>
    <row r="142" spans="1:10" x14ac:dyDescent="0.3">
      <c r="A142" s="105" t="s">
        <v>1523</v>
      </c>
      <c r="B142" s="105" t="s">
        <v>1520</v>
      </c>
      <c r="C142" s="105" t="s">
        <v>1515</v>
      </c>
      <c r="D142" s="105"/>
      <c r="E142" s="105" t="s">
        <v>1524</v>
      </c>
      <c r="F142" s="105"/>
      <c r="G142" s="154">
        <f>H142*$G$146/100</f>
        <v>23020.76464614</v>
      </c>
      <c r="H142" s="167">
        <f>0.6+23.7</f>
        <v>24.3</v>
      </c>
      <c r="J142" s="105"/>
    </row>
    <row r="143" spans="1:10" s="105" customFormat="1" ht="11.5" x14ac:dyDescent="0.3">
      <c r="A143" s="106" t="s">
        <v>1521</v>
      </c>
      <c r="G143" s="154"/>
      <c r="H143" s="168"/>
    </row>
    <row r="144" spans="1:10" s="105" customFormat="1" ht="11.5" x14ac:dyDescent="0.3">
      <c r="A144" s="105" t="s">
        <v>1523</v>
      </c>
      <c r="B144" s="105" t="s">
        <v>10</v>
      </c>
      <c r="C144" s="105" t="s">
        <v>1515</v>
      </c>
      <c r="E144" s="105" t="s">
        <v>1524</v>
      </c>
      <c r="G144" s="154">
        <f>H144*$G$146/100</f>
        <v>7768.3238723599989</v>
      </c>
      <c r="H144" s="167">
        <f>5.7+2.5</f>
        <v>8.1999999999999993</v>
      </c>
    </row>
    <row r="145" spans="1:10" s="105" customFormat="1" ht="12" thickBot="1" x14ac:dyDescent="0.35">
      <c r="A145" s="106" t="s">
        <v>1522</v>
      </c>
      <c r="G145" s="155"/>
      <c r="H145" s="168"/>
    </row>
    <row r="146" spans="1:10" ht="13.5" thickBot="1" x14ac:dyDescent="0.35">
      <c r="A146" s="102" t="s">
        <v>29</v>
      </c>
      <c r="B146" s="103"/>
      <c r="C146" s="103"/>
      <c r="D146" s="103"/>
      <c r="E146" s="104"/>
      <c r="F146" s="152">
        <v>66965.191900000005</v>
      </c>
      <c r="G146" s="111">
        <v>94735.65698</v>
      </c>
      <c r="H146" s="169"/>
      <c r="J146" s="105"/>
    </row>
    <row r="147" spans="1:10" x14ac:dyDescent="0.3">
      <c r="A147" s="147"/>
      <c r="B147" s="147"/>
      <c r="C147" s="147"/>
      <c r="D147" s="147"/>
      <c r="E147" s="148"/>
      <c r="F147" s="149"/>
      <c r="G147" s="150"/>
      <c r="H147" s="170"/>
      <c r="J147" s="105"/>
    </row>
    <row r="148" spans="1:10" ht="31.5" x14ac:dyDescent="0.3">
      <c r="A148" s="12" t="s">
        <v>84</v>
      </c>
      <c r="B148" s="12" t="s">
        <v>1512</v>
      </c>
      <c r="C148" s="12" t="s">
        <v>1513</v>
      </c>
      <c r="D148" s="12" t="s">
        <v>233</v>
      </c>
      <c r="E148" s="12" t="s">
        <v>234</v>
      </c>
      <c r="F148" s="12" t="s">
        <v>86</v>
      </c>
      <c r="G148" s="110" t="s">
        <v>13</v>
      </c>
      <c r="H148" s="166" t="s">
        <v>14</v>
      </c>
      <c r="J148" s="105"/>
    </row>
    <row r="149" spans="1:10" x14ac:dyDescent="0.3">
      <c r="A149" s="105" t="s">
        <v>1539</v>
      </c>
      <c r="B149" s="105" t="s">
        <v>1514</v>
      </c>
      <c r="C149" s="105" t="s">
        <v>1515</v>
      </c>
      <c r="D149" s="105"/>
      <c r="E149" s="105" t="s">
        <v>1540</v>
      </c>
      <c r="F149" s="105"/>
      <c r="G149" s="154">
        <f>H149*$G$157/100</f>
        <v>265668.10740689997</v>
      </c>
      <c r="H149" s="167">
        <v>43.23</v>
      </c>
      <c r="J149" s="105"/>
    </row>
    <row r="150" spans="1:10" x14ac:dyDescent="0.3">
      <c r="A150" s="106" t="s">
        <v>1517</v>
      </c>
      <c r="B150" s="105"/>
      <c r="C150" s="105"/>
      <c r="D150" s="105"/>
      <c r="E150" s="105"/>
      <c r="F150" s="105"/>
      <c r="G150" s="154"/>
      <c r="H150" s="168"/>
      <c r="J150" s="105"/>
    </row>
    <row r="151" spans="1:10" x14ac:dyDescent="0.3">
      <c r="A151" s="105" t="s">
        <v>1539</v>
      </c>
      <c r="B151" s="105" t="s">
        <v>1518</v>
      </c>
      <c r="C151" s="105" t="s">
        <v>1515</v>
      </c>
      <c r="D151" s="105"/>
      <c r="E151" s="105" t="s">
        <v>1540</v>
      </c>
      <c r="F151" s="105"/>
      <c r="G151" s="154">
        <f>H151*$G$157/100</f>
        <v>174285.16137079999</v>
      </c>
      <c r="H151" s="167">
        <v>28.36</v>
      </c>
      <c r="J151" s="105"/>
    </row>
    <row r="152" spans="1:10" s="105" customFormat="1" ht="11.5" x14ac:dyDescent="0.3">
      <c r="A152" s="106" t="s">
        <v>1519</v>
      </c>
      <c r="G152" s="154"/>
      <c r="H152" s="168"/>
    </row>
    <row r="153" spans="1:10" x14ac:dyDescent="0.3">
      <c r="A153" s="105" t="s">
        <v>1539</v>
      </c>
      <c r="B153" s="105" t="s">
        <v>1520</v>
      </c>
      <c r="C153" s="105" t="s">
        <v>1515</v>
      </c>
      <c r="D153" s="105"/>
      <c r="E153" s="105" t="s">
        <v>1540</v>
      </c>
      <c r="F153" s="105"/>
      <c r="G153" s="154">
        <f>H153*$G$157/100</f>
        <v>74237.120922400005</v>
      </c>
      <c r="H153" s="167">
        <v>12.08</v>
      </c>
      <c r="J153" s="105"/>
    </row>
    <row r="154" spans="1:10" s="105" customFormat="1" ht="11.5" x14ac:dyDescent="0.3">
      <c r="A154" s="106" t="s">
        <v>1521</v>
      </c>
      <c r="G154" s="154"/>
      <c r="H154" s="168"/>
    </row>
    <row r="155" spans="1:10" s="105" customFormat="1" ht="11.5" x14ac:dyDescent="0.3">
      <c r="A155" s="105" t="s">
        <v>1539</v>
      </c>
      <c r="B155" s="105" t="s">
        <v>10</v>
      </c>
      <c r="C155" s="105" t="s">
        <v>1515</v>
      </c>
      <c r="E155" s="105" t="s">
        <v>1540</v>
      </c>
      <c r="G155" s="154">
        <f>H155*$G$157/100</f>
        <v>100355.31329989999</v>
      </c>
      <c r="H155" s="167">
        <v>16.329999999999998</v>
      </c>
    </row>
    <row r="156" spans="1:10" s="105" customFormat="1" ht="12" thickBot="1" x14ac:dyDescent="0.35">
      <c r="A156" s="106" t="s">
        <v>1522</v>
      </c>
      <c r="G156" s="155"/>
      <c r="H156" s="168"/>
    </row>
    <row r="157" spans="1:10" ht="13.5" thickBot="1" x14ac:dyDescent="0.35">
      <c r="A157" s="102" t="s">
        <v>29</v>
      </c>
      <c r="B157" s="103"/>
      <c r="C157" s="103"/>
      <c r="D157" s="103"/>
      <c r="E157" s="104"/>
      <c r="F157" s="152">
        <v>596356.81999999995</v>
      </c>
      <c r="G157" s="111">
        <v>614545.70299999998</v>
      </c>
      <c r="H157" s="169"/>
      <c r="J157" s="105"/>
    </row>
    <row r="158" spans="1:10" x14ac:dyDescent="0.3">
      <c r="A158" s="147"/>
      <c r="B158" s="147"/>
      <c r="C158" s="147"/>
      <c r="D158" s="147"/>
      <c r="E158" s="148"/>
      <c r="F158" s="149"/>
      <c r="G158" s="150"/>
      <c r="H158" s="170"/>
      <c r="J158" s="105"/>
    </row>
    <row r="159" spans="1:10" ht="31.5" x14ac:dyDescent="0.3">
      <c r="A159" s="12" t="s">
        <v>84</v>
      </c>
      <c r="B159" s="12" t="s">
        <v>1512</v>
      </c>
      <c r="C159" s="12" t="s">
        <v>1513</v>
      </c>
      <c r="D159" s="12" t="s">
        <v>233</v>
      </c>
      <c r="E159" s="12" t="s">
        <v>234</v>
      </c>
      <c r="F159" s="12" t="s">
        <v>86</v>
      </c>
      <c r="G159" s="110" t="s">
        <v>13</v>
      </c>
      <c r="H159" s="166" t="s">
        <v>14</v>
      </c>
      <c r="J159" s="105"/>
    </row>
    <row r="160" spans="1:10" x14ac:dyDescent="0.3">
      <c r="A160" s="105" t="s">
        <v>1546</v>
      </c>
      <c r="B160" s="105" t="s">
        <v>1514</v>
      </c>
      <c r="C160" s="105" t="s">
        <v>1515</v>
      </c>
      <c r="D160" s="105" t="s">
        <v>96</v>
      </c>
      <c r="E160" s="105" t="s">
        <v>1547</v>
      </c>
      <c r="F160" s="105"/>
      <c r="G160" s="154">
        <f>H160*$G$168/100</f>
        <v>8228.9846319999997</v>
      </c>
      <c r="H160" s="167">
        <v>7.81</v>
      </c>
      <c r="J160" s="105"/>
    </row>
    <row r="161" spans="1:10" x14ac:dyDescent="0.3">
      <c r="A161" s="106" t="s">
        <v>1517</v>
      </c>
      <c r="B161" s="105"/>
      <c r="C161" s="105"/>
      <c r="D161" s="105"/>
      <c r="E161" s="105"/>
      <c r="F161" s="105"/>
      <c r="G161" s="154"/>
      <c r="H161" s="168"/>
      <c r="J161" s="105"/>
    </row>
    <row r="162" spans="1:10" x14ac:dyDescent="0.3">
      <c r="A162" s="105" t="s">
        <v>1546</v>
      </c>
      <c r="B162" s="105" t="s">
        <v>1518</v>
      </c>
      <c r="C162" s="105" t="s">
        <v>1515</v>
      </c>
      <c r="D162" s="105" t="s">
        <v>96</v>
      </c>
      <c r="E162" s="105" t="s">
        <v>1547</v>
      </c>
      <c r="F162" s="105"/>
      <c r="G162" s="154">
        <f>H162*$G$168/100</f>
        <v>16205.093936000001</v>
      </c>
      <c r="H162" s="167">
        <v>15.38</v>
      </c>
      <c r="J162" s="105"/>
    </row>
    <row r="163" spans="1:10" s="105" customFormat="1" ht="11.5" x14ac:dyDescent="0.3">
      <c r="A163" s="106" t="s">
        <v>1519</v>
      </c>
      <c r="G163" s="154"/>
      <c r="H163" s="168"/>
    </row>
    <row r="164" spans="1:10" x14ac:dyDescent="0.3">
      <c r="A164" s="105" t="s">
        <v>1546</v>
      </c>
      <c r="B164" s="105" t="s">
        <v>1520</v>
      </c>
      <c r="C164" s="105" t="s">
        <v>1515</v>
      </c>
      <c r="D164" s="105" t="s">
        <v>1828</v>
      </c>
      <c r="E164" s="105" t="s">
        <v>1547</v>
      </c>
      <c r="F164" s="105"/>
      <c r="G164" s="154">
        <f>H164*$G$168/100</f>
        <v>0</v>
      </c>
      <c r="H164" s="167">
        <v>0</v>
      </c>
      <c r="J164" s="105"/>
    </row>
    <row r="165" spans="1:10" s="105" customFormat="1" ht="11.5" x14ac:dyDescent="0.3">
      <c r="A165" s="106" t="s">
        <v>1521</v>
      </c>
      <c r="G165" s="154"/>
      <c r="H165" s="168"/>
    </row>
    <row r="166" spans="1:10" s="105" customFormat="1" ht="11.5" x14ac:dyDescent="0.3">
      <c r="A166" s="105" t="s">
        <v>1546</v>
      </c>
      <c r="B166" s="105" t="s">
        <v>10</v>
      </c>
      <c r="C166" s="105" t="s">
        <v>1515</v>
      </c>
      <c r="D166" s="105" t="s">
        <v>96</v>
      </c>
      <c r="E166" s="105" t="s">
        <v>1547</v>
      </c>
      <c r="G166" s="154">
        <f>H166*$G$168/100</f>
        <v>80930.641432000004</v>
      </c>
      <c r="H166" s="167">
        <v>76.81</v>
      </c>
    </row>
    <row r="167" spans="1:10" s="105" customFormat="1" ht="12" thickBot="1" x14ac:dyDescent="0.35">
      <c r="A167" s="106" t="s">
        <v>1522</v>
      </c>
      <c r="G167" s="155"/>
      <c r="H167" s="168"/>
    </row>
    <row r="168" spans="1:10" ht="13.5" thickBot="1" x14ac:dyDescent="0.35">
      <c r="A168" s="102" t="s">
        <v>29</v>
      </c>
      <c r="B168" s="103"/>
      <c r="C168" s="103"/>
      <c r="D168" s="103"/>
      <c r="E168" s="104"/>
      <c r="F168" s="152">
        <v>1871</v>
      </c>
      <c r="G168" s="111">
        <v>105364.72</v>
      </c>
      <c r="H168" s="169"/>
      <c r="J168" s="105"/>
    </row>
    <row r="169" spans="1:10" s="105" customFormat="1" x14ac:dyDescent="0.3">
      <c r="A169" s="13"/>
      <c r="B169" s="13"/>
      <c r="C169" s="13"/>
      <c r="D169" s="13"/>
      <c r="E169" s="13"/>
      <c r="F169" s="13"/>
      <c r="G169" s="156"/>
      <c r="H169" s="176"/>
    </row>
    <row r="170" spans="1:10" ht="31.5" x14ac:dyDescent="0.3">
      <c r="A170" s="12" t="s">
        <v>84</v>
      </c>
      <c r="B170" s="12" t="s">
        <v>1512</v>
      </c>
      <c r="C170" s="12" t="s">
        <v>1513</v>
      </c>
      <c r="D170" s="12" t="s">
        <v>233</v>
      </c>
      <c r="E170" s="12" t="s">
        <v>234</v>
      </c>
      <c r="F170" s="12" t="s">
        <v>86</v>
      </c>
      <c r="G170" s="110" t="s">
        <v>13</v>
      </c>
      <c r="H170" s="166" t="s">
        <v>14</v>
      </c>
      <c r="J170" s="105"/>
    </row>
    <row r="171" spans="1:10" x14ac:dyDescent="0.3">
      <c r="A171" s="105" t="s">
        <v>1525</v>
      </c>
      <c r="B171" s="105" t="s">
        <v>1514</v>
      </c>
      <c r="C171" s="105" t="s">
        <v>1515</v>
      </c>
      <c r="D171" s="105"/>
      <c r="E171" s="105" t="s">
        <v>1526</v>
      </c>
      <c r="F171" s="105"/>
      <c r="G171" s="154">
        <f>H171*$G$179/100</f>
        <v>393906.12924708001</v>
      </c>
      <c r="H171" s="167">
        <v>46.17</v>
      </c>
      <c r="J171" s="105"/>
    </row>
    <row r="172" spans="1:10" x14ac:dyDescent="0.3">
      <c r="A172" s="106" t="s">
        <v>1517</v>
      </c>
      <c r="B172" s="105"/>
      <c r="C172" s="105"/>
      <c r="D172" s="105"/>
      <c r="E172" s="105"/>
      <c r="F172" s="105"/>
      <c r="G172" s="154"/>
      <c r="H172" s="168"/>
      <c r="J172" s="105"/>
    </row>
    <row r="173" spans="1:10" x14ac:dyDescent="0.3">
      <c r="A173" s="105" t="s">
        <v>1525</v>
      </c>
      <c r="B173" s="105" t="s">
        <v>1518</v>
      </c>
      <c r="C173" s="105" t="s">
        <v>1515</v>
      </c>
      <c r="D173" s="105"/>
      <c r="E173" s="105" t="s">
        <v>1526</v>
      </c>
      <c r="F173" s="105"/>
      <c r="G173" s="154">
        <f>H173*$G$179/100</f>
        <v>43511.398292400001</v>
      </c>
      <c r="H173" s="167">
        <v>5.0999999999999996</v>
      </c>
      <c r="J173" s="105"/>
    </row>
    <row r="174" spans="1:10" s="105" customFormat="1" ht="11.5" x14ac:dyDescent="0.3">
      <c r="A174" s="106" t="s">
        <v>1519</v>
      </c>
      <c r="G174" s="154"/>
      <c r="H174" s="168"/>
    </row>
    <row r="175" spans="1:10" x14ac:dyDescent="0.3">
      <c r="A175" s="105" t="s">
        <v>1525</v>
      </c>
      <c r="B175" s="105" t="s">
        <v>1520</v>
      </c>
      <c r="C175" s="105" t="s">
        <v>1515</v>
      </c>
      <c r="D175" s="105"/>
      <c r="E175" s="105" t="s">
        <v>1526</v>
      </c>
      <c r="F175" s="105"/>
      <c r="G175" s="154">
        <f>H175*$G$179/100</f>
        <v>170.63293448000002</v>
      </c>
      <c r="H175" s="167">
        <v>0.02</v>
      </c>
      <c r="J175" s="105"/>
    </row>
    <row r="176" spans="1:10" s="105" customFormat="1" ht="11.5" x14ac:dyDescent="0.3">
      <c r="A176" s="106" t="s">
        <v>1521</v>
      </c>
      <c r="G176" s="154"/>
      <c r="H176" s="168"/>
    </row>
    <row r="177" spans="1:10" s="105" customFormat="1" ht="11.5" x14ac:dyDescent="0.3">
      <c r="A177" s="105" t="s">
        <v>1525</v>
      </c>
      <c r="B177" s="105" t="s">
        <v>10</v>
      </c>
      <c r="C177" s="105" t="s">
        <v>1515</v>
      </c>
      <c r="E177" s="105" t="s">
        <v>1526</v>
      </c>
      <c r="G177" s="154">
        <f>H177*$G$179/100</f>
        <v>415576.51192604005</v>
      </c>
      <c r="H177" s="167">
        <v>48.71</v>
      </c>
    </row>
    <row r="178" spans="1:10" s="105" customFormat="1" ht="12" thickBot="1" x14ac:dyDescent="0.35">
      <c r="A178" s="106" t="s">
        <v>1522</v>
      </c>
      <c r="G178" s="155"/>
      <c r="H178" s="168"/>
    </row>
    <row r="179" spans="1:10" ht="13.5" thickBot="1" x14ac:dyDescent="0.35">
      <c r="A179" s="102" t="s">
        <v>29</v>
      </c>
      <c r="B179" s="103"/>
      <c r="C179" s="103"/>
      <c r="D179" s="103"/>
      <c r="E179" s="104"/>
      <c r="F179" s="152">
        <v>379083.21</v>
      </c>
      <c r="G179" s="111">
        <v>853164.67240000004</v>
      </c>
      <c r="H179" s="169"/>
      <c r="J179" s="105"/>
    </row>
    <row r="180" spans="1:10" ht="13.5" thickBot="1" x14ac:dyDescent="0.35">
      <c r="A180" s="147"/>
      <c r="B180" s="147"/>
      <c r="C180" s="147"/>
      <c r="D180" s="147"/>
      <c r="E180" s="148"/>
      <c r="F180" s="152"/>
      <c r="G180" s="111"/>
      <c r="H180" s="170"/>
      <c r="J180" s="105"/>
    </row>
    <row r="181" spans="1:10" ht="13.5" thickBot="1" x14ac:dyDescent="0.35">
      <c r="A181" s="102" t="s">
        <v>1550</v>
      </c>
      <c r="B181" s="103"/>
      <c r="C181" s="103"/>
      <c r="D181" s="103"/>
      <c r="E181" s="104"/>
      <c r="F181" s="152">
        <v>3900508.26</v>
      </c>
      <c r="G181" s="111">
        <v>8311418.0939999996</v>
      </c>
      <c r="H181" s="187">
        <v>1</v>
      </c>
    </row>
  </sheetData>
  <mergeCells count="1">
    <mergeCell ref="G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dsFormulaCache xmlns="urn:fdsformulacache" version="2" timestamp="1662511552"><![CDATA[{"^FG_COMPANY_NAME":null,"BMW-GR^FG_COMPANY_NAME":null,"BMW-FSX^FG_COMPANY_NAME":null}]]></FdsFormulaCache>
</file>

<file path=customXml/item2.xml><?xml version="1.0" encoding="utf-8"?>
<ct:contentTypeSchema xmlns:ct="http://schemas.microsoft.com/office/2006/metadata/contentType" xmlns:ma="http://schemas.microsoft.com/office/2006/metadata/properties/metaAttributes" ct:_="" ma:_="" ma:contentTypeName="Document" ma:contentTypeID="0x010100F0424AD3370CD045AF616404DAD84FBD" ma:contentTypeVersion="15" ma:contentTypeDescription="Create a new document." ma:contentTypeScope="" ma:versionID="6c633b072932d426956263c1ba9eec6b">
  <xsd:schema xmlns:xsd="http://www.w3.org/2001/XMLSchema" xmlns:xs="http://www.w3.org/2001/XMLSchema" xmlns:p="http://schemas.microsoft.com/office/2006/metadata/properties" xmlns:ns2="5667e80e-88e7-4f42-a7e0-49040d29a768" xmlns:ns3="4498da05-564d-4323-b10d-0c0f6954d4ee" targetNamespace="http://schemas.microsoft.com/office/2006/metadata/properties" ma:root="true" ma:fieldsID="dc296a6fb5eb021676dc77ee5566909c" ns2:_="" ns3:_="">
    <xsd:import namespace="5667e80e-88e7-4f42-a7e0-49040d29a768"/>
    <xsd:import namespace="4498da05-564d-4323-b10d-0c0f6954d4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7e80e-88e7-4f42-a7e0-49040d29a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10a8ad6-aa03-41ce-ba6a-d0234d19df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8da05-564d-4323-b10d-0c0f6954d4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78066ec-5372-4a60-87c1-55e631320213}" ma:internalName="TaxCatchAll" ma:showField="CatchAllData" ma:web="4498da05-564d-4323-b10d-0c0f6954d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498da05-564d-4323-b10d-0c0f6954d4ee" xsi:nil="true"/>
    <lcf76f155ced4ddcb4097134ff3c332f xmlns="5667e80e-88e7-4f42-a7e0-49040d29a7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925461-0F30-41FD-83A4-18A50D77D647}">
  <ds:schemaRefs>
    <ds:schemaRef ds:uri="urn:fdsformulacache"/>
  </ds:schemaRefs>
</ds:datastoreItem>
</file>

<file path=customXml/itemProps2.xml><?xml version="1.0" encoding="utf-8"?>
<ds:datastoreItem xmlns:ds="http://schemas.openxmlformats.org/officeDocument/2006/customXml" ds:itemID="{444825B0-1A38-437E-96DD-D6120198D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7e80e-88e7-4f42-a7e0-49040d29a768"/>
    <ds:schemaRef ds:uri="4498da05-564d-4323-b10d-0c0f6954d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E198A-08FF-4D64-A14C-FAF0D43AE432}">
  <ds:schemaRefs>
    <ds:schemaRef ds:uri="http://schemas.microsoft.com/sharepoint/v3/contenttype/forms"/>
  </ds:schemaRefs>
</ds:datastoreItem>
</file>

<file path=customXml/itemProps4.xml><?xml version="1.0" encoding="utf-8"?>
<ds:datastoreItem xmlns:ds="http://schemas.openxmlformats.org/officeDocument/2006/customXml" ds:itemID="{EFECD650-F944-41A9-8869-A5B9EE73AD59}">
  <ds:schemaRefs>
    <ds:schemaRef ds:uri="http://schemas.microsoft.com/office/2006/metadata/properties"/>
    <ds:schemaRef ds:uri="http://schemas.microsoft.com/office/infopath/2007/PartnerControls"/>
    <ds:schemaRef ds:uri="4498da05-564d-4323-b10d-0c0f6954d4ee"/>
    <ds:schemaRef ds:uri="5667e80e-88e7-4f42-a7e0-49040d29a7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Explanatory Notes</vt:lpstr>
      <vt:lpstr>PHD Member Direct</vt:lpstr>
      <vt:lpstr>Listed Equity</vt:lpstr>
      <vt:lpstr>Multiple Asset Class</vt:lpstr>
      <vt:lpstr>'PHD Member Direct'!_Toc86412465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Superannuation Portfolio Holdings Disclosure - Explanatory statement</dc:title>
  <dc:subject/>
  <dc:creator>The Treasury</dc:creator>
  <cp:keywords/>
  <dc:description/>
  <cp:lastModifiedBy>Jennifer Meekin</cp:lastModifiedBy>
  <cp:revision/>
  <dcterms:created xsi:type="dcterms:W3CDTF">2021-10-26T04:03:03Z</dcterms:created>
  <dcterms:modified xsi:type="dcterms:W3CDTF">2026-03-29T23:40:10Z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f9f307-c6b6-4552-aed9-361271f73203_Enabled">
    <vt:lpwstr>true</vt:lpwstr>
  </property>
  <property fmtid="{D5CDD505-2E9C-101B-9397-08002B2CF9AE}" pid="3" name="MSIP_Label_21f9f307-c6b6-4552-aed9-361271f73203_SetDate">
    <vt:lpwstr>2022-03-01T06:59:22Z</vt:lpwstr>
  </property>
  <property fmtid="{D5CDD505-2E9C-101B-9397-08002B2CF9AE}" pid="4" name="MSIP_Label_21f9f307-c6b6-4552-aed9-361271f73203_Method">
    <vt:lpwstr>Privileged</vt:lpwstr>
  </property>
  <property fmtid="{D5CDD505-2E9C-101B-9397-08002B2CF9AE}" pid="5" name="MSIP_Label_21f9f307-c6b6-4552-aed9-361271f73203_Name">
    <vt:lpwstr>Internal Use</vt:lpwstr>
  </property>
  <property fmtid="{D5CDD505-2E9C-101B-9397-08002B2CF9AE}" pid="6" name="MSIP_Label_21f9f307-c6b6-4552-aed9-361271f73203_SiteId">
    <vt:lpwstr>cadf6afd-eeaf-4c08-8b79-db75a36dcc2e</vt:lpwstr>
  </property>
  <property fmtid="{D5CDD505-2E9C-101B-9397-08002B2CF9AE}" pid="7" name="MSIP_Label_21f9f307-c6b6-4552-aed9-361271f73203_ActionId">
    <vt:lpwstr>29265f11-d8d1-4e81-9fb9-db8f91e01690</vt:lpwstr>
  </property>
  <property fmtid="{D5CDD505-2E9C-101B-9397-08002B2CF9AE}" pid="8" name="MSIP_Label_21f9f307-c6b6-4552-aed9-361271f73203_ContentBits">
    <vt:lpwstr>2</vt:lpwstr>
  </property>
  <property fmtid="{D5CDD505-2E9C-101B-9397-08002B2CF9AE}" pid="9" name="ContentTypeId">
    <vt:lpwstr>0x010100F0424AD3370CD045AF616404DAD84FBD</vt:lpwstr>
  </property>
  <property fmtid="{D5CDD505-2E9C-101B-9397-08002B2CF9AE}" pid="10" name="MediaServiceImageTags">
    <vt:lpwstr/>
  </property>
</Properties>
</file>